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19440" windowHeight="12330" tabRatio="954" firstSheet="5" activeTab="10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N9" sheetId="10" r:id="rId12"/>
    <sheet name="ფორმა 9.1" sheetId="56" r:id="rId13"/>
    <sheet name="ფორმა 9.2" sheetId="57" r:id="rId14"/>
    <sheet name="ფორმა 9.6" sheetId="39" r:id="rId15"/>
    <sheet name="ფორმა N 9.7" sheetId="35" r:id="rId16"/>
    <sheet name="შემაჯამებელი ფორმა" sheetId="59" r:id="rId17"/>
    <sheet name="Validation" sheetId="13" state="veryHidden" r:id="rId18"/>
    <sheet name="ფორმა N15" sheetId="60" r:id="rId19"/>
  </sheets>
  <externalReferences>
    <externalReference r:id="rId20"/>
    <externalReference r:id="rId21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2">#REF!</definedName>
    <definedName name="Date" localSheetId="13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 localSheetId="16">#REF!</definedName>
    <definedName name="Date">#REF!</definedName>
    <definedName name="_xlnm.Print_Area" localSheetId="4">'ფორმა 5.2'!$A$1:$I$107</definedName>
    <definedName name="_xlnm.Print_Area" localSheetId="6">'ფორმა 5.4'!$A$1:$H$46</definedName>
    <definedName name="_xlnm.Print_Area" localSheetId="7">'ფორმა 5.5'!$A$1:$M$49</definedName>
    <definedName name="_xlnm.Print_Area" localSheetId="12">'ფორმა 9.1'!$A$1:$I$35</definedName>
    <definedName name="_xlnm.Print_Area" localSheetId="13">'ფორმა 9.2'!$A$1:$K$35</definedName>
    <definedName name="_xlnm.Print_Area" localSheetId="14">'ფორმა 9.6'!$A$1:$I$35</definedName>
    <definedName name="_xlnm.Print_Area" localSheetId="10">'ფორმა N 8.1'!$A$1:$H$47</definedName>
    <definedName name="_xlnm.Print_Area" localSheetId="15">'ფორმა N 9.7'!$A$1:$I$42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N5'!$A$1:$D$87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  <definedName name="_xlnm.Print_Area" localSheetId="11">'ფორმა N9'!$A$1:$K$52</definedName>
    <definedName name="_xlnm.Print_Area" localSheetId="16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G85" i="60"/>
  <c r="H105" i="44"/>
  <c r="I105"/>
  <c r="I93" i="43" l="1"/>
  <c r="I94"/>
  <c r="I95"/>
  <c r="G95"/>
  <c r="H95"/>
  <c r="I82"/>
  <c r="I83"/>
  <c r="I84"/>
  <c r="I85"/>
  <c r="I86"/>
  <c r="I87"/>
  <c r="I88"/>
  <c r="I89"/>
  <c r="I90"/>
  <c r="I91"/>
  <c r="I92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22" l="1"/>
  <c r="I21" l="1"/>
  <c r="G21" i="18"/>
  <c r="G19"/>
  <c r="G20" s="1"/>
  <c r="G18"/>
  <c r="G17"/>
  <c r="I31" i="35" l="1"/>
  <c r="C12" i="59"/>
  <c r="C11"/>
  <c r="I16" i="43" l="1"/>
  <c r="I17"/>
  <c r="I18"/>
  <c r="I13"/>
  <c r="I12"/>
  <c r="I11"/>
  <c r="I20"/>
  <c r="I19"/>
  <c r="I15"/>
  <c r="I14"/>
  <c r="I10"/>
  <c r="I9"/>
  <c r="C64" i="12" l="1"/>
  <c r="J16" i="10" l="1"/>
  <c r="J15"/>
  <c r="I11" i="9" l="1"/>
  <c r="I10"/>
  <c r="G26" i="18"/>
  <c r="G24"/>
  <c r="G22"/>
  <c r="G12"/>
  <c r="A5" i="57" l="1"/>
  <c r="A5" i="56"/>
  <c r="A6" i="59"/>
  <c r="D10" i="47" l="1"/>
  <c r="C10"/>
  <c r="A5" i="9" l="1"/>
  <c r="A5" i="35" l="1"/>
  <c r="A5" i="39"/>
  <c r="A5" i="10"/>
  <c r="A5" i="18"/>
  <c r="A5" i="12"/>
  <c r="A6" i="46"/>
  <c r="A5" i="45"/>
  <c r="A5" i="44"/>
  <c r="A5" i="43"/>
  <c r="A6" i="27"/>
  <c r="A5" i="47"/>
  <c r="A5" i="7"/>
  <c r="D31" l="1"/>
  <c r="C31"/>
  <c r="D27"/>
  <c r="C27"/>
  <c r="D26"/>
  <c r="D19"/>
  <c r="C19"/>
  <c r="D16"/>
  <c r="C16"/>
  <c r="D12"/>
  <c r="C12"/>
  <c r="D10"/>
  <c r="D9" s="1"/>
  <c r="C26" l="1"/>
  <c r="C10" s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H39" i="10" l="1"/>
  <c r="H36" s="1"/>
  <c r="H32"/>
  <c r="H24"/>
  <c r="H19"/>
  <c r="H17" s="1"/>
  <c r="H14"/>
  <c r="A4" i="39" l="1"/>
  <c r="A4" i="35" l="1"/>
  <c r="D25" i="27" l="1"/>
  <c r="C25"/>
  <c r="A5"/>
  <c r="G25" i="18" l="1"/>
  <c r="G23"/>
  <c r="G15"/>
  <c r="G13"/>
  <c r="G14" s="1"/>
  <c r="G10"/>
  <c r="G11" s="1"/>
  <c r="A4"/>
  <c r="H10" i="10" l="1"/>
  <c r="H9" s="1"/>
  <c r="D64" i="12" l="1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B9" l="1"/>
  <c r="D10" i="12"/>
  <c r="D44"/>
  <c r="J9" i="10"/>
  <c r="C10" i="12"/>
  <c r="C44"/>
  <c r="D9" i="10"/>
  <c r="F9"/>
</calcChain>
</file>

<file path=xl/sharedStrings.xml><?xml version="1.0" encoding="utf-8"?>
<sst xmlns="http://schemas.openxmlformats.org/spreadsheetml/2006/main" count="1923" uniqueCount="771">
  <si>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</si>
  <si>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</si>
  <si>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</si>
  <si>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</si>
  <si>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</si>
  <si>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</si>
  <si>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</si>
  <si>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</si>
  <si>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</si>
  <si>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</si>
  <si>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</si>
  <si>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</si>
  <si>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</si>
  <si>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</si>
  <si>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</si>
  <si>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</si>
  <si>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</si>
  <si>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</si>
  <si>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</si>
  <si>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</si>
  <si>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</si>
  <si>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</si>
  <si>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</si>
  <si>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</si>
  <si>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</si>
  <si>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</si>
  <si>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</si>
  <si>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</si>
  <si>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</si>
  <si>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</si>
  <si>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</si>
  <si>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</si>
  <si>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</si>
  <si>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</si>
  <si>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</si>
  <si>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</si>
  <si>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</si>
  <si>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</si>
  <si>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</si>
  <si>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</si>
  <si>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</si>
  <si>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</si>
  <si>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</si>
  <si>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</si>
  <si>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</si>
  <si>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</si>
  <si>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</si>
  <si>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</si>
  <si>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</si>
  <si>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</si>
  <si>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</si>
  <si>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</si>
  <si>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</si>
  <si>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</si>
  <si>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</si>
  <si>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</si>
  <si>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</si>
  <si>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</si>
  <si>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</si>
  <si>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</si>
  <si>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</si>
  <si>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</si>
  <si>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</si>
  <si>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</si>
  <si>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</si>
  <si>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</si>
  <si>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</si>
  <si>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</si>
  <si>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</si>
  <si>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</si>
  <si>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</si>
  <si>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</si>
  <si>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</si>
  <si>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</si>
  <si>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</si>
  <si>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</si>
  <si>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</si>
  <si>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</si>
  <si>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</si>
  <si>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</si>
  <si>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</si>
  <si>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</si>
  <si>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</si>
  <si>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</si>
  <si>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</si>
  <si>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</si>
  <si>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</si>
  <si>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</si>
  <si>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</si>
  <si>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</si>
  <si>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</si>
  <si>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</si>
  <si>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</si>
  <si>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</si>
  <si>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</si>
  <si>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</si>
  <si>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</si>
  <si>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</si>
  <si>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</si>
  <si>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</si>
  <si>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</si>
  <si>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</si>
  <si>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</si>
  <si>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</si>
  <si>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</si>
  <si>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</si>
  <si>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</si>
  <si>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</si>
  <si>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</si>
  <si>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</si>
  <si>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</si>
  <si>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</si>
  <si>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</si>
  <si>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</si>
  <si>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</si>
  <si>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</si>
  <si>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</si>
  <si>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</si>
  <si>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</si>
  <si>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</si>
  <si>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</si>
  <si>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</si>
  <si>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</si>
  <si>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</si>
  <si>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</si>
  <si>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</si>
  <si>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</si>
  <si>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</si>
  <si>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</si>
  <si>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</si>
  <si>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</si>
  <si>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</si>
  <si>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</si>
  <si>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</si>
  <si>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</si>
  <si>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</si>
  <si>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</si>
  <si>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</si>
  <si>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</si>
  <si>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</si>
  <si>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</si>
  <si>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</si>
  <si>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</si>
  <si>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</si>
  <si>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</si>
  <si>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</si>
  <si>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</si>
  <si>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</si>
  <si>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</si>
  <si>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</si>
  <si>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</si>
  <si>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</si>
  <si>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</si>
  <si>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</si>
  <si>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</si>
  <si>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</si>
  <si>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</si>
  <si>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</si>
  <si>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</si>
  <si>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</si>
  <si>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</si>
  <si>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</si>
  <si>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</si>
  <si>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</si>
  <si>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</si>
  <si>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</si>
  <si>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</si>
  <si>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</si>
  <si>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</si>
  <si>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</si>
  <si>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</si>
  <si>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</si>
  <si>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</si>
  <si>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</si>
  <si>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</si>
  <si>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</si>
  <si>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</si>
  <si>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</si>
  <si>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</si>
  <si>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</si>
  <si>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</si>
  <si>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</si>
  <si>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</si>
  <si>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</si>
  <si>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</si>
  <si>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</si>
  <si>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</si>
  <si>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</si>
  <si>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</si>
  <si>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</si>
  <si>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</si>
  <si>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</si>
  <si>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</si>
  <si>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</si>
  <si>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</si>
  <si>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</si>
  <si>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</si>
  <si>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</si>
  <si>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</si>
  <si>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</si>
  <si>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</si>
  <si>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</si>
  <si>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</si>
  <si>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</si>
  <si>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</si>
  <si>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</si>
  <si>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</si>
  <si>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</si>
  <si>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</si>
  <si>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</si>
  <si>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</si>
  <si>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</si>
  <si>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</si>
  <si>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</si>
  <si>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</si>
  <si>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</si>
  <si>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</si>
  <si>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</si>
  <si>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</si>
  <si>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</si>
  <si>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</si>
  <si>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</si>
  <si>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</si>
  <si>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</si>
  <si>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</si>
  <si>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</si>
  <si>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</si>
  <si>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</si>
  <si>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</si>
  <si>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</si>
  <si>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</si>
  <si>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</si>
  <si>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</si>
  <si>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</si>
  <si>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</si>
  <si>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</si>
  <si>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</si>
  <si>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</si>
  <si>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</si>
  <si>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</si>
  <si>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</si>
  <si>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</si>
  <si>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</si>
  <si>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</si>
  <si>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</si>
  <si>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</si>
  <si>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</si>
  <si>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</si>
  <si>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</si>
  <si>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</si>
  <si>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</si>
  <si>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</si>
  <si>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</si>
  <si>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</si>
  <si>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</si>
  <si>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</si>
  <si>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</si>
  <si>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</si>
  <si>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</si>
  <si>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</si>
  <si>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</si>
  <si>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</si>
  <si>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</si>
  <si>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</si>
  <si>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</si>
  <si>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</si>
  <si>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</si>
  <si>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</si>
  <si>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</si>
  <si>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</si>
  <si>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</si>
  <si>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</si>
  <si>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</si>
  <si>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</si>
  <si>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</si>
  <si>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</si>
  <si>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</si>
  <si>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</si>
  <si>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</si>
  <si>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</si>
  <si>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</si>
  <si>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</si>
  <si>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</si>
  <si>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</si>
  <si>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</si>
  <si>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</si>
  <si>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</si>
  <si>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</si>
  <si>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</si>
  <si>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</si>
  <si>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</si>
  <si>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</si>
  <si>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</si>
  <si>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</si>
  <si>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</si>
  <si>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</si>
  <si>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</si>
  <si>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</si>
  <si>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</si>
  <si>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</si>
  <si>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</si>
  <si>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</si>
  <si>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</si>
  <si>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</si>
  <si>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</si>
  <si>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</si>
  <si>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</si>
  <si>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</si>
  <si>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</si>
  <si>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</si>
  <si>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</si>
  <si>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</si>
  <si>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</si>
  <si>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</si>
  <si>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</si>
  <si>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</si>
  <si>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</si>
  <si>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</si>
  <si>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</si>
  <si>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</si>
  <si>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</si>
  <si>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</si>
  <si>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</si>
  <si>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</si>
  <si>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</si>
  <si>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</si>
  <si>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</si>
  <si>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</si>
  <si>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</si>
  <si>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</si>
  <si>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</si>
  <si>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</si>
  <si>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</si>
  <si>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</si>
  <si>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</si>
  <si>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</si>
  <si>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</si>
  <si>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</si>
  <si>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</si>
  <si>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</si>
  <si>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</si>
  <si>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</si>
  <si>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</si>
  <si>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</si>
  <si>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</si>
  <si>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</si>
  <si>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</si>
  <si>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</si>
  <si>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</si>
  <si>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</si>
  <si>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</si>
  <si>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</si>
  <si>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</si>
  <si>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</si>
  <si>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</si>
  <si>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</si>
  <si>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</si>
  <si>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</si>
  <si>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</si>
  <si>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</si>
  <si>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</si>
  <si>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</si>
  <si>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</si>
  <si>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</si>
  <si>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</si>
  <si>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</si>
  <si>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</si>
  <si>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</si>
  <si>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</si>
  <si>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</si>
  <si>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</si>
  <si>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</si>
  <si>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</si>
  <si>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</si>
  <si>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</si>
  <si>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</si>
  <si>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</si>
  <si>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</si>
  <si>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</si>
  <si>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</si>
  <si>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</si>
  <si>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</si>
  <si>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</si>
  <si>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</si>
  <si>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</si>
  <si>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</si>
  <si>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</si>
  <si>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</si>
  <si>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</si>
  <si>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</si>
  <si>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</si>
  <si>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</si>
  <si>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</si>
  <si>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</si>
  <si>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</si>
  <si>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</si>
  <si>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</si>
  <si>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</si>
  <si>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</si>
  <si>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</si>
  <si>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</si>
  <si>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</si>
  <si>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</si>
  <si>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</si>
  <si>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</si>
  <si>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</si>
  <si>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</si>
  <si>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</si>
  <si>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</si>
  <si>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</si>
  <si>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</si>
  <si>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</si>
  <si>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</si>
  <si>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</si>
  <si>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</si>
  <si>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</si>
  <si>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</si>
  <si>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</si>
  <si>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</si>
  <si>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</si>
  <si>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</si>
  <si>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</si>
  <si>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</si>
  <si>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</si>
  <si>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</si>
  <si>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</si>
  <si>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</si>
  <si>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</si>
  <si>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</si>
  <si>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</si>
  <si>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</si>
  <si>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</si>
  <si>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ხელშეკრულების თარიღი</t>
  </si>
  <si>
    <t xml:space="preserve">      1.1.3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</si>
  <si>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</si>
  <si>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</si>
  <si>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</si>
  <si>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</si>
  <si>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</si>
  <si>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</si>
  <si>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</si>
  <si>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</si>
  <si>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</si>
  <si>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</si>
  <si>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</si>
  <si>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</si>
  <si>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</si>
  <si>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</si>
  <si>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</si>
  <si>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</si>
  <si>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</si>
  <si>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</si>
  <si>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</si>
  <si>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</si>
  <si>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</si>
  <si>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</si>
  <si>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</si>
  <si>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</si>
  <si>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</si>
  <si>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</si>
  <si>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</si>
  <si>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</si>
  <si>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</si>
  <si>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ზურაბ</t>
  </si>
  <si>
    <t>ტყემალაძე</t>
  </si>
  <si>
    <t>01018002651</t>
  </si>
  <si>
    <t>ელენა</t>
  </si>
  <si>
    <t>კორჩაგინა</t>
  </si>
  <si>
    <t>01017018271</t>
  </si>
  <si>
    <t>მამუკა</t>
  </si>
  <si>
    <t>კობერიძე</t>
  </si>
  <si>
    <t>01013005955</t>
  </si>
  <si>
    <t xml:space="preserve">თახირ </t>
  </si>
  <si>
    <t>ასადოვი</t>
  </si>
  <si>
    <t>01024012539</t>
  </si>
  <si>
    <t>რევაზ</t>
  </si>
  <si>
    <t>მდინარაძე</t>
  </si>
  <si>
    <t>01001003184</t>
  </si>
  <si>
    <t>მოქალაქეთა პოლიტიკურა გაერთიანება-მოძრაობა მრეწველობა გადაარჩენს საქართველოს</t>
  </si>
  <si>
    <t>თიბისი</t>
  </si>
  <si>
    <t>GE70TB0600000360800013</t>
  </si>
  <si>
    <t>02/23/2006</t>
  </si>
  <si>
    <t>GE60TB7546645067800005</t>
  </si>
  <si>
    <t>01/13/2017</t>
  </si>
  <si>
    <t>ავტომობილი</t>
  </si>
  <si>
    <t>ხუნდაი გრაჰდერ</t>
  </si>
  <si>
    <t>სედანი</t>
  </si>
  <si>
    <t>PM100JS</t>
  </si>
  <si>
    <t>შენობა</t>
  </si>
  <si>
    <t>შპს აქტივის მართვისა და განვითარების რეესტრი</t>
  </si>
  <si>
    <t xml:space="preserve"> 3.3 სხვა ფასეულობები (საბუღალტრო პროგრამა)</t>
  </si>
  <si>
    <t>შეხვედრები</t>
  </si>
  <si>
    <t>რუსთავი,გარდაბანი,ბოლნისი,წალკა,დმანისი,მარნეული</t>
  </si>
  <si>
    <t>საგარეჯო,სიღნაღი,გურჯაანი,,თელავი,ახმეტა</t>
  </si>
  <si>
    <t>ხარაგაული,ზესტაფონი,ბაღდადი,ქუთაისი,წყალტუბო,სამტრედია,ვანი</t>
  </si>
  <si>
    <t>ბათუმი,შუახევი,ქედა,კობულეთი,ხულო</t>
  </si>
  <si>
    <t>ირაკლი</t>
  </si>
  <si>
    <t>ფოთი,აბაშა,სენაკი,მართვილი,წალენჯიხა,ხობი</t>
  </si>
  <si>
    <t>01018001197</t>
  </si>
  <si>
    <t>30/06-10/07/2012</t>
  </si>
  <si>
    <t>შპს ელიტა ბურჯი</t>
  </si>
  <si>
    <t>მატერ.ფასეულობა</t>
  </si>
  <si>
    <t>30/06-31/07/2012</t>
  </si>
  <si>
    <t>შპს ბურჯი</t>
  </si>
  <si>
    <t>ტრანსპორტის მომ-ბა</t>
  </si>
  <si>
    <t>06/01/-10/31//2012</t>
  </si>
  <si>
    <t>შპს ახალი კაპიტალი</t>
  </si>
  <si>
    <t>იჯარა ,კომუნალ.გადას.</t>
  </si>
  <si>
    <t>06/01/-12/31//2012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</si>
  <si>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</si>
  <si>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</si>
  <si>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</si>
  <si>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</si>
  <si>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</si>
  <si>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08/13/2012</t>
  </si>
  <si>
    <t>ნიკოლოზ მესაბლიშვილი</t>
  </si>
  <si>
    <t>45001015655</t>
  </si>
  <si>
    <t xml:space="preserve">იჯარის ქირა </t>
  </si>
  <si>
    <t>გვრიტიაშვილი ელეონორა</t>
  </si>
  <si>
    <t>01008010173</t>
  </si>
  <si>
    <t>იჯარის ქირა</t>
  </si>
  <si>
    <t>ბელა ნაკუდაიძე</t>
  </si>
  <si>
    <t>31001014526</t>
  </si>
  <si>
    <t>კომუნალური გადასახადები რაიონების</t>
  </si>
  <si>
    <t>შპს აქტივების მარტვისა და განვითარერების  კომპანია</t>
  </si>
  <si>
    <t>შპს ყაზბეგი 1881</t>
  </si>
  <si>
    <t>202191699</t>
  </si>
  <si>
    <t>საქონელი</t>
  </si>
  <si>
    <t xml:space="preserve"> </t>
  </si>
  <si>
    <r>
      <rPr>
        <b/>
        <sz val="8"/>
        <rFont val="Sylfaen"/>
        <family val="1"/>
      </rPr>
      <t>ბუღალტერი</t>
    </r>
    <r>
      <rPr>
        <sz val="8"/>
        <rFont val="Sylfaen"/>
        <family val="1"/>
      </rPr>
      <t xml:space="preserve"> (ან საამისოდ უფლებამოსილი </t>
    </r>
  </si>
  <si>
    <t>თავჯდომარე</t>
  </si>
  <si>
    <t>სპეციალისტი</t>
  </si>
  <si>
    <t>მთ.ბუღ.</t>
  </si>
  <si>
    <t>ნანი</t>
  </si>
  <si>
    <t>კალანდაძე</t>
  </si>
  <si>
    <t>01002020128</t>
  </si>
  <si>
    <t>დამლაგებელი</t>
  </si>
  <si>
    <t xml:space="preserve">როენა </t>
  </si>
  <si>
    <t>ჭელიშვილი</t>
  </si>
  <si>
    <t>01026013316</t>
  </si>
  <si>
    <t>მძღოლი</t>
  </si>
  <si>
    <t xml:space="preserve">თამაზ </t>
  </si>
  <si>
    <t>ყაჭეიშვილი</t>
  </si>
  <si>
    <t>01008005618</t>
  </si>
  <si>
    <t xml:space="preserve">თინათინ </t>
  </si>
  <si>
    <t>ბეჟანიშვილი</t>
  </si>
  <si>
    <t>01008013807</t>
  </si>
  <si>
    <t xml:space="preserve">ირაკლი </t>
  </si>
  <si>
    <t>ტყემალაზე</t>
  </si>
  <si>
    <t>გიორგი</t>
  </si>
  <si>
    <t>მაზმინიშვილი</t>
  </si>
  <si>
    <t>01019021216</t>
  </si>
  <si>
    <t>ვასილ</t>
  </si>
  <si>
    <t>კორჩაგინ</t>
  </si>
  <si>
    <t>01017007293</t>
  </si>
  <si>
    <t>ინჯენერი</t>
  </si>
  <si>
    <t>მზღოლი</t>
  </si>
  <si>
    <t>09/15/2020</t>
  </si>
  <si>
    <t>09/16/2020</t>
  </si>
  <si>
    <t>გადახდილი საშემოსავლო</t>
  </si>
  <si>
    <t>საპენსიო</t>
  </si>
  <si>
    <t>გადახდილი საურავები (საგადასახადოში)</t>
  </si>
  <si>
    <t xml:space="preserve">   ჯარიმა</t>
  </si>
  <si>
    <t xml:space="preserve">გიორგი </t>
  </si>
  <si>
    <t>თოფაძე</t>
  </si>
  <si>
    <t>01008000849</t>
  </si>
  <si>
    <t xml:space="preserve">კორჩაგინა </t>
  </si>
  <si>
    <t>ჭიათურა,ხარაგაული,ხაშური,სამტრედია,საჩხერე</t>
  </si>
  <si>
    <t>09/26/2020</t>
  </si>
  <si>
    <t>არაფულადი შემოწირულობა</t>
  </si>
  <si>
    <t>გიორგი იაკობაშვილი</t>
  </si>
  <si>
    <t>0102500627</t>
  </si>
  <si>
    <t>ვიდეო რგოლი</t>
  </si>
  <si>
    <t>10/21/2020</t>
  </si>
  <si>
    <t>ლევან არჩვაძე</t>
  </si>
  <si>
    <t>01008003259</t>
  </si>
  <si>
    <t>09/29/2020</t>
  </si>
  <si>
    <t>10/05//2020</t>
  </si>
  <si>
    <t>10/15/2020</t>
  </si>
  <si>
    <t>10/16/2020</t>
  </si>
  <si>
    <t>10/19/.2020</t>
  </si>
  <si>
    <t>არტურ</t>
  </si>
  <si>
    <t>ბადოიანი</t>
  </si>
  <si>
    <t>01013010688</t>
  </si>
  <si>
    <t>მომსახურეობა</t>
  </si>
  <si>
    <t>ოქტომბერი</t>
  </si>
  <si>
    <t>სატელევიზიო რეკლამის ხარჯი</t>
  </si>
  <si>
    <t>მგს</t>
  </si>
  <si>
    <t>35 წამი</t>
  </si>
  <si>
    <t>1,35 წუთი</t>
  </si>
  <si>
    <t>ქეთევან</t>
  </si>
  <si>
    <t>სებესქვერაძე</t>
  </si>
  <si>
    <t>01017025488</t>
  </si>
  <si>
    <t>01/09/2020-13/11/2020</t>
  </si>
  <si>
    <t>01/09/2020-31/11/2020</t>
  </si>
  <si>
    <t>01017049642</t>
  </si>
  <si>
    <t>01008028289</t>
  </si>
  <si>
    <t>01001087064</t>
  </si>
  <si>
    <t>01030042622</t>
  </si>
  <si>
    <t>01030051128</t>
  </si>
  <si>
    <t>01034000182</t>
  </si>
  <si>
    <t>01030048243</t>
  </si>
  <si>
    <t>01034000183</t>
  </si>
  <si>
    <t xml:space="preserve">ალექსანდრე </t>
  </si>
  <si>
    <t>ფალავანდიშვილი</t>
  </si>
  <si>
    <t>ნატა</t>
  </si>
  <si>
    <t>რამიშვილი</t>
  </si>
  <si>
    <t>მიქიაშვილი</t>
  </si>
  <si>
    <t xml:space="preserve">ქობალია </t>
  </si>
  <si>
    <t xml:space="preserve">თეონა </t>
  </si>
  <si>
    <t>რუსეიშვილი</t>
  </si>
  <si>
    <t>ასმათი</t>
  </si>
  <si>
    <t>დოლიძე</t>
  </si>
  <si>
    <r>
      <t>ელენე</t>
    </r>
    <r>
      <rPr>
        <b/>
        <sz val="10"/>
        <color rgb="FF1D2228"/>
        <rFont val="Helvetica"/>
        <family val="2"/>
      </rPr>
      <t xml:space="preserve"> </t>
    </r>
  </si>
  <si>
    <t>კვირკველია</t>
  </si>
  <si>
    <r>
      <t>ზაალ</t>
    </r>
    <r>
      <rPr>
        <b/>
        <sz val="10"/>
        <color rgb="FF1D2228"/>
        <rFont val="Helvetica"/>
        <family val="2"/>
      </rPr>
      <t xml:space="preserve"> </t>
    </r>
  </si>
  <si>
    <r>
      <t>ქეთევან</t>
    </r>
    <r>
      <rPr>
        <b/>
        <sz val="10"/>
        <color rgb="FF1D2228"/>
        <rFont val="Helvetica"/>
        <family val="2"/>
      </rPr>
      <t xml:space="preserve"> </t>
    </r>
  </si>
  <si>
    <t>გოგოლაძე</t>
  </si>
  <si>
    <t>მაია</t>
  </si>
  <si>
    <t>მექოშვილი</t>
  </si>
  <si>
    <t>ანა</t>
  </si>
  <si>
    <t>01034000884</t>
  </si>
  <si>
    <t>01026008965</t>
  </si>
  <si>
    <t>01030052088</t>
  </si>
  <si>
    <t>01034000264</t>
  </si>
  <si>
    <t>01011079624</t>
  </si>
  <si>
    <t>01001017170</t>
  </si>
  <si>
    <t>01001013394</t>
  </si>
  <si>
    <t>01011085788</t>
  </si>
  <si>
    <t>570010046488</t>
  </si>
  <si>
    <r>
      <t>ნიკოლოზ</t>
    </r>
    <r>
      <rPr>
        <b/>
        <sz val="10"/>
        <color rgb="FF222222"/>
        <rFont val="Arial"/>
        <family val="2"/>
        <charset val="204"/>
      </rPr>
      <t xml:space="preserve"> </t>
    </r>
  </si>
  <si>
    <t>ნანიტაშვილი</t>
  </si>
  <si>
    <t xml:space="preserve">სოფო </t>
  </si>
  <si>
    <t>კაჭარავა</t>
  </si>
  <si>
    <t xml:space="preserve">სალომე </t>
  </si>
  <si>
    <t xml:space="preserve">დოლიძე </t>
  </si>
  <si>
    <t>აკაკი</t>
  </si>
  <si>
    <t xml:space="preserve">დავით </t>
  </si>
  <si>
    <r>
      <t>ლიანა</t>
    </r>
    <r>
      <rPr>
        <b/>
        <sz val="10"/>
        <color rgb="FF1D2228"/>
        <rFont val="Helvetica"/>
        <family val="2"/>
      </rPr>
      <t xml:space="preserve"> </t>
    </r>
  </si>
  <si>
    <t>თაყნიაშვილი</t>
  </si>
  <si>
    <r>
      <t>ნინო</t>
    </r>
    <r>
      <rPr>
        <b/>
        <sz val="10"/>
        <color rgb="FF1D2228"/>
        <rFont val="Helvetica"/>
        <family val="2"/>
      </rPr>
      <t xml:space="preserve"> </t>
    </r>
  </si>
  <si>
    <t>ასლამაზიშვილი</t>
  </si>
  <si>
    <t>ნანა</t>
  </si>
  <si>
    <t>შაფაქიძე</t>
  </si>
  <si>
    <t>ლია</t>
  </si>
  <si>
    <t>მენაბდე</t>
  </si>
  <si>
    <t>კახი</t>
  </si>
  <si>
    <r>
      <t>თამარი</t>
    </r>
    <r>
      <rPr>
        <b/>
        <sz val="10"/>
        <color rgb="FF1D2228"/>
        <rFont val="Helvetica"/>
        <family val="2"/>
      </rPr>
      <t xml:space="preserve"> </t>
    </r>
  </si>
  <si>
    <t>აბულაძე</t>
  </si>
  <si>
    <t xml:space="preserve">თეიმურაზ </t>
  </si>
  <si>
    <t>ბერია</t>
  </si>
  <si>
    <t>ელენე</t>
  </si>
  <si>
    <t>ახალაია</t>
  </si>
  <si>
    <t>ივანე</t>
  </si>
  <si>
    <t>მეიფარიანი</t>
  </si>
  <si>
    <t>ვახტანგ</t>
  </si>
  <si>
    <t>მამულაშვილი</t>
  </si>
  <si>
    <t>გულსუნდა</t>
  </si>
  <si>
    <t>ლიპარტელიანი</t>
  </si>
  <si>
    <t xml:space="preserve">რუსუდან </t>
  </si>
  <si>
    <t>მაკა</t>
  </si>
  <si>
    <t>წოწონავა</t>
  </si>
  <si>
    <t>ლილი</t>
  </si>
  <si>
    <t>შალიბაშვილი</t>
  </si>
  <si>
    <t xml:space="preserve">ნუგზარ </t>
  </si>
  <si>
    <t>ბადალაშვილი</t>
  </si>
  <si>
    <t xml:space="preserve">თემური </t>
  </si>
  <si>
    <t>დიასამიძე</t>
  </si>
  <si>
    <t xml:space="preserve">ციური </t>
  </si>
  <si>
    <t>ქარალიძე</t>
  </si>
  <si>
    <t xml:space="preserve">სადრადდინ </t>
  </si>
  <si>
    <t>გასუმოვი</t>
  </si>
  <si>
    <t xml:space="preserve">ალექსი </t>
  </si>
  <si>
    <t>გვრიტიშვილი</t>
  </si>
  <si>
    <r>
      <t>გიორგი</t>
    </r>
    <r>
      <rPr>
        <b/>
        <sz val="10"/>
        <color rgb="FF222222"/>
        <rFont val="Arial"/>
        <family val="2"/>
        <charset val="204"/>
      </rPr>
      <t xml:space="preserve"> </t>
    </r>
  </si>
  <si>
    <t>მაჭავარიანი</t>
  </si>
  <si>
    <t>პაატა</t>
  </si>
  <si>
    <t>გოცირიძე</t>
  </si>
  <si>
    <t>ჯიმშიტაშვილი</t>
  </si>
  <si>
    <t>ციხელიშვილი</t>
  </si>
  <si>
    <t>გელაშვილი</t>
  </si>
  <si>
    <t>ირმა</t>
  </si>
  <si>
    <t>ნოზაძე</t>
  </si>
  <si>
    <t>წარმომადგელი</t>
  </si>
  <si>
    <t>01001083116</t>
  </si>
  <si>
    <t xml:space="preserve">გრიგოლი </t>
  </si>
  <si>
    <t>ბოჭორიშვილი</t>
  </si>
  <si>
    <t>ჭუმბურიძე</t>
  </si>
  <si>
    <t>დევდარიანი</t>
  </si>
  <si>
    <t>მანუჩარი</t>
  </si>
  <si>
    <t>სახელაშვილი</t>
  </si>
  <si>
    <t>ნიკოლოზ</t>
  </si>
  <si>
    <t>სვანაძე</t>
  </si>
  <si>
    <t>ზურა</t>
  </si>
  <si>
    <t>აბესაძე</t>
  </si>
  <si>
    <t>ბაბუხადია</t>
  </si>
  <si>
    <t xml:space="preserve">ნათია </t>
  </si>
  <si>
    <t>დვალიშვილი</t>
  </si>
  <si>
    <t>ლენა</t>
  </si>
  <si>
    <t>მაისაშვილი</t>
  </si>
  <si>
    <t xml:space="preserve">გივი </t>
  </si>
  <si>
    <t>მამრიკიშვილი</t>
  </si>
  <si>
    <t>ილია</t>
  </si>
  <si>
    <t>ხეცაძე</t>
  </si>
  <si>
    <t>ჯანელიძე</t>
  </si>
  <si>
    <t>შიო</t>
  </si>
  <si>
    <t>გვენეტაძე</t>
  </si>
  <si>
    <t>მადონა</t>
  </si>
  <si>
    <t>იდაძე</t>
  </si>
  <si>
    <t>ბესიკი</t>
  </si>
  <si>
    <t>ბასარია</t>
  </si>
  <si>
    <t>თემურ</t>
  </si>
  <si>
    <t>კოპალიანი</t>
  </si>
  <si>
    <t xml:space="preserve">თენგიზ </t>
  </si>
  <si>
    <t>ბოდოკია</t>
  </si>
  <si>
    <t>დავით</t>
  </si>
  <si>
    <t>ხურციძე</t>
  </si>
  <si>
    <t xml:space="preserve">ჯემალ </t>
  </si>
  <si>
    <t>მიგინეიშვილი</t>
  </si>
  <si>
    <t>კუბლაშვილი</t>
  </si>
  <si>
    <t>ბექა</t>
  </si>
  <si>
    <t xml:space="preserve"> ხურციძე</t>
  </si>
  <si>
    <t>მერი</t>
  </si>
  <si>
    <t>ბერულაშვილი</t>
  </si>
  <si>
    <t>ქეთევანი</t>
  </si>
  <si>
    <t>კობახიძე</t>
  </si>
  <si>
    <t>გალინა</t>
  </si>
  <si>
    <t>ბოკუჩაა</t>
  </si>
  <si>
    <t>ვენერა</t>
  </si>
  <si>
    <t>ბაბლუანი</t>
  </si>
  <si>
    <t>თალიკო</t>
  </si>
  <si>
    <t>შარაშიძე</t>
  </si>
  <si>
    <t>თათია</t>
  </si>
  <si>
    <t>წულუკიძე</t>
  </si>
  <si>
    <t>ოქროპირიძე</t>
  </si>
  <si>
    <t xml:space="preserve">საგარეჯო,სიღნაღი,გურჯაანი,,თელავი,ახმეტა,დედოფლისწყარო </t>
  </si>
  <si>
    <t>ოზურგეთი,ლანჩხუთი,ჩოხათაური</t>
  </si>
  <si>
    <t>ბორჯომი,ახალციხე,ადიგენი,ასპინდძა, ახალქალაკი,ნინოწმიდა</t>
  </si>
  <si>
    <t>გადახდილი დღგ  (საშემოსავლო)</t>
  </si>
  <si>
    <t>სულ:*</t>
  </si>
  <si>
    <t>01/09/2020-13/11//2020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</si>
  <si>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</si>
  <si>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</si>
  <si>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მოქალაქეთა პოლიტიკური გაერთიანება-მოძრაობა მრეწველობა გადაარჩენს საქართველო</t>
  </si>
  <si>
    <t>ბანკის დასახელება:</t>
  </si>
  <si>
    <t>სს თიბისი</t>
  </si>
  <si>
    <t>საბანკო ანგარიშის ნომერი: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</si>
  <si>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</si>
  <si>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</si>
  <si>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</si>
  <si>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</si>
  <si>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</si>
  <si>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ელენა კორჩაგინა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</si>
  <si>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</si>
  <si>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</si>
  <si>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</si>
  <si>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</si>
  <si>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</si>
  <si>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წარმომადგენელი</t>
  </si>
  <si>
    <t xml:space="preserve">   -    "     -</t>
  </si>
  <si>
    <t>თახირ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</si>
  <si>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</si>
  <si>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 xml:space="preserve">მამუკა </t>
  </si>
  <si>
    <t>გოგი</t>
  </si>
  <si>
    <t>ლიდერი</t>
  </si>
  <si>
    <t>კორჩაგინი</t>
  </si>
  <si>
    <t>სებესკვერაძე</t>
  </si>
  <si>
    <t>01/09-13/11/2020</t>
  </si>
  <si>
    <t>პარტიის ცევრი</t>
  </si>
  <si>
    <t>მთ.ბუღტერი</t>
  </si>
  <si>
    <t>ელექტრიკი</t>
  </si>
</sst>
</file>

<file path=xl/styles.xml><?xml version="1.0" encoding="utf-8"?>
<styleSheet xmlns="http://schemas.openxmlformats.org/spreadsheetml/2006/main">
  <numFmts count="8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/dd/yy;@"/>
    <numFmt numFmtId="170" formatCode="h:mm;@"/>
  </numFmts>
  <fonts count="6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sz val="10"/>
      <name val="Sylfaen"/>
      <family val="1"/>
      <charset val="204"/>
    </font>
    <font>
      <b/>
      <sz val="9"/>
      <name val="Sylfaen"/>
      <family val="1"/>
    </font>
    <font>
      <b/>
      <sz val="9"/>
      <name val="Sylfae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Sylfaen"/>
      <family val="1"/>
    </font>
    <font>
      <sz val="10"/>
      <color indexed="8"/>
      <name val="Sylfaen"/>
      <family val="1"/>
      <charset val="204"/>
    </font>
    <font>
      <sz val="11"/>
      <name val="Sylfaen"/>
      <family val="1"/>
    </font>
    <font>
      <sz val="11"/>
      <color indexed="8"/>
      <name val="Sylfaen"/>
      <family val="1"/>
    </font>
    <font>
      <b/>
      <sz val="8"/>
      <name val="Arial"/>
      <family val="2"/>
    </font>
    <font>
      <sz val="8"/>
      <name val="Arial"/>
      <family val="2"/>
      <charset val="204"/>
    </font>
    <font>
      <sz val="8"/>
      <name val="Sylfaen"/>
      <family val="1"/>
    </font>
    <font>
      <b/>
      <sz val="8"/>
      <name val="Sylfaen"/>
      <family val="1"/>
    </font>
    <font>
      <b/>
      <sz val="8"/>
      <name val="AcadNusx"/>
    </font>
    <font>
      <sz val="8"/>
      <name val="Arial"/>
      <family val="2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sz val="8"/>
      <color theme="1"/>
      <name val="Calibri"/>
      <family val="2"/>
      <scheme val="minor"/>
    </font>
    <font>
      <b/>
      <sz val="10"/>
      <name val="Sylfaen"/>
      <family val="1"/>
      <charset val="204"/>
    </font>
    <font>
      <b/>
      <sz val="10"/>
      <name val="Arial"/>
      <family val="2"/>
      <charset val="204"/>
    </font>
    <font>
      <b/>
      <sz val="10"/>
      <color rgb="FF5F5F5F"/>
      <name val="AcadNusx"/>
    </font>
    <font>
      <b/>
      <sz val="10"/>
      <color theme="1"/>
      <name val="Sylfaen"/>
      <family val="1"/>
      <charset val="204"/>
    </font>
    <font>
      <b/>
      <sz val="10"/>
      <color rgb="FF1D2228"/>
      <name val="Helvetica"/>
      <family val="2"/>
    </font>
    <font>
      <b/>
      <sz val="10"/>
      <color rgb="FF222222"/>
      <name val="Arial"/>
      <family val="2"/>
      <charset val="204"/>
    </font>
    <font>
      <b/>
      <sz val="1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44" fontId="33" fillId="0" borderId="0" applyFont="0" applyFill="0" applyBorder="0" applyAlignment="0" applyProtection="0"/>
  </cellStyleXfs>
  <cellXfs count="57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14" fontId="19" fillId="0" borderId="39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1" fontId="25" fillId="5" borderId="6" xfId="2" applyNumberFormat="1" applyFont="1" applyFill="1" applyBorder="1" applyAlignment="1" applyProtection="1">
      <alignment horizontal="right" vertical="top" wrapText="1"/>
      <protection locked="0"/>
    </xf>
    <xf numFmtId="0" fontId="36" fillId="0" borderId="1" xfId="1" applyFont="1" applyFill="1" applyBorder="1" applyAlignment="1" applyProtection="1">
      <alignment horizontal="left" vertical="center" wrapText="1" indent="1"/>
    </xf>
    <xf numFmtId="49" fontId="36" fillId="0" borderId="1" xfId="1" applyNumberFormat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left" vertical="center" wrapText="1" indent="1"/>
    </xf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3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39" fillId="2" borderId="1" xfId="0" applyFont="1" applyFill="1" applyBorder="1" applyAlignment="1">
      <alignment horizontal="center"/>
    </xf>
    <xf numFmtId="0" fontId="40" fillId="2" borderId="1" xfId="0" applyFont="1" applyFill="1" applyBorder="1" applyProtection="1">
      <protection locked="0"/>
    </xf>
    <xf numFmtId="17" fontId="40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0" fontId="40" fillId="2" borderId="1" xfId="0" applyFont="1" applyFill="1" applyBorder="1" applyAlignment="1" applyProtection="1">
      <alignment horizontal="center"/>
      <protection locked="0"/>
    </xf>
    <xf numFmtId="14" fontId="40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Protection="1">
      <protection locked="0"/>
    </xf>
    <xf numFmtId="49" fontId="20" fillId="0" borderId="1" xfId="0" applyNumberFormat="1" applyFont="1" applyBorder="1" applyAlignment="1">
      <alignment horizontal="center"/>
    </xf>
    <xf numFmtId="0" fontId="40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41" fillId="0" borderId="1" xfId="2" applyFont="1" applyFill="1" applyBorder="1" applyAlignment="1" applyProtection="1">
      <alignment horizontal="center" vertical="top" wrapText="1"/>
      <protection locked="0"/>
    </xf>
    <xf numFmtId="44" fontId="20" fillId="0" borderId="1" xfId="16" applyFont="1" applyBorder="1" applyAlignment="1">
      <alignment horizontal="center" wrapText="1"/>
    </xf>
    <xf numFmtId="2" fontId="40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 wrapText="1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42" fillId="2" borderId="1" xfId="0" applyNumberFormat="1" applyFont="1" applyFill="1" applyBorder="1" applyAlignment="1" applyProtection="1">
      <alignment horizontal="center"/>
      <protection locked="0"/>
    </xf>
    <xf numFmtId="1" fontId="41" fillId="0" borderId="2" xfId="2" applyNumberFormat="1" applyFont="1" applyFill="1" applyBorder="1" applyAlignment="1" applyProtection="1">
      <alignment horizontal="center" vertical="top" wrapText="1"/>
      <protection locked="0"/>
    </xf>
    <xf numFmtId="49" fontId="13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 applyAlignment="1">
      <alignment horizontal="center"/>
    </xf>
    <xf numFmtId="2" fontId="42" fillId="0" borderId="1" xfId="0" applyNumberFormat="1" applyFont="1" applyFill="1" applyBorder="1" applyAlignment="1">
      <alignment horizontal="center"/>
    </xf>
    <xf numFmtId="49" fontId="35" fillId="0" borderId="1" xfId="0" applyNumberFormat="1" applyFont="1" applyFill="1" applyBorder="1" applyAlignment="1" applyProtection="1">
      <alignment horizontal="right" vertical="top"/>
      <protection locked="0"/>
    </xf>
    <xf numFmtId="44" fontId="39" fillId="0" borderId="1" xfId="16" applyFont="1" applyBorder="1" applyAlignment="1">
      <alignment horizontal="center"/>
    </xf>
    <xf numFmtId="0" fontId="35" fillId="2" borderId="1" xfId="0" applyFont="1" applyFill="1" applyBorder="1" applyProtection="1"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1" fontId="43" fillId="0" borderId="6" xfId="2" applyNumberFormat="1" applyFont="1" applyFill="1" applyBorder="1" applyAlignment="1" applyProtection="1">
      <alignment horizontal="center" vertical="top" wrapText="1"/>
      <protection locked="0"/>
    </xf>
    <xf numFmtId="0" fontId="43" fillId="0" borderId="6" xfId="2" applyFont="1" applyFill="1" applyBorder="1" applyAlignment="1" applyProtection="1">
      <alignment horizontal="center" vertical="top" wrapText="1"/>
      <protection locked="0"/>
    </xf>
    <xf numFmtId="1" fontId="24" fillId="0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2" fontId="40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35" fillId="0" borderId="1" xfId="0" applyNumberFormat="1" applyFont="1" applyFill="1" applyBorder="1" applyAlignment="1">
      <alignment horizontal="center" vertical="center"/>
    </xf>
    <xf numFmtId="2" fontId="24" fillId="0" borderId="27" xfId="2" applyNumberFormat="1" applyFont="1" applyFill="1" applyBorder="1" applyAlignment="1" applyProtection="1">
      <alignment horizontal="center" vertical="center" wrapText="1"/>
    </xf>
    <xf numFmtId="14" fontId="19" fillId="0" borderId="0" xfId="9" applyNumberFormat="1" applyFont="1" applyBorder="1" applyAlignment="1" applyProtection="1">
      <alignment vertical="center"/>
      <protection locked="0"/>
    </xf>
    <xf numFmtId="0" fontId="44" fillId="5" borderId="0" xfId="0" applyFont="1" applyFill="1" applyProtection="1"/>
    <xf numFmtId="0" fontId="45" fillId="5" borderId="0" xfId="0" applyFont="1" applyFill="1" applyProtection="1"/>
    <xf numFmtId="0" fontId="46" fillId="5" borderId="0" xfId="1" applyFont="1" applyFill="1" applyAlignment="1" applyProtection="1">
      <alignment vertical="center"/>
    </xf>
    <xf numFmtId="0" fontId="46" fillId="5" borderId="0" xfId="0" applyFont="1" applyFill="1" applyProtection="1">
      <protection locked="0"/>
    </xf>
    <xf numFmtId="14" fontId="46" fillId="5" borderId="0" xfId="1" applyNumberFormat="1" applyFont="1" applyFill="1" applyBorder="1" applyAlignment="1" applyProtection="1">
      <alignment vertical="center"/>
    </xf>
    <xf numFmtId="0" fontId="46" fillId="5" borderId="0" xfId="1" applyFont="1" applyFill="1" applyBorder="1" applyAlignment="1" applyProtection="1">
      <alignment vertical="center"/>
    </xf>
    <xf numFmtId="14" fontId="46" fillId="5" borderId="0" xfId="1" applyNumberFormat="1" applyFont="1" applyFill="1" applyBorder="1" applyAlignment="1" applyProtection="1">
      <alignment horizontal="center" vertical="center"/>
    </xf>
    <xf numFmtId="0" fontId="46" fillId="5" borderId="0" xfId="1" applyFont="1" applyFill="1" applyBorder="1" applyAlignment="1" applyProtection="1">
      <alignment horizontal="center" vertical="center"/>
    </xf>
    <xf numFmtId="0" fontId="46" fillId="5" borderId="0" xfId="0" applyFont="1" applyFill="1" applyProtection="1"/>
    <xf numFmtId="0" fontId="46" fillId="5" borderId="0" xfId="0" applyFont="1" applyFill="1" applyBorder="1" applyProtection="1"/>
    <xf numFmtId="0" fontId="46" fillId="5" borderId="0" xfId="0" applyFont="1" applyFill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left"/>
    </xf>
    <xf numFmtId="0" fontId="46" fillId="0" borderId="0" xfId="0" applyFont="1" applyFill="1" applyBorder="1" applyProtection="1"/>
    <xf numFmtId="0" fontId="46" fillId="0" borderId="0" xfId="0" applyFont="1" applyFill="1" applyProtection="1"/>
    <xf numFmtId="0" fontId="46" fillId="0" borderId="0" xfId="0" applyFont="1" applyFill="1" applyAlignment="1" applyProtection="1">
      <alignment horizontal="center" vertical="center"/>
    </xf>
    <xf numFmtId="0" fontId="48" fillId="5" borderId="0" xfId="1" applyFont="1" applyFill="1" applyAlignment="1" applyProtection="1">
      <alignment horizontal="left" vertical="center"/>
    </xf>
    <xf numFmtId="0" fontId="49" fillId="5" borderId="0" xfId="0" applyFont="1" applyFill="1" applyProtection="1"/>
    <xf numFmtId="0" fontId="50" fillId="5" borderId="1" xfId="4" applyFont="1" applyFill="1" applyBorder="1" applyAlignment="1" applyProtection="1">
      <alignment vertical="center" wrapText="1"/>
    </xf>
    <xf numFmtId="0" fontId="50" fillId="5" borderId="1" xfId="4" applyFont="1" applyFill="1" applyBorder="1" applyAlignment="1" applyProtection="1">
      <alignment horizontal="center" vertical="center" wrapText="1"/>
    </xf>
    <xf numFmtId="0" fontId="51" fillId="5" borderId="5" xfId="4" applyFont="1" applyFill="1" applyBorder="1" applyAlignment="1" applyProtection="1">
      <alignment horizontal="center" vertical="center" wrapText="1"/>
    </xf>
    <xf numFmtId="0" fontId="51" fillId="5" borderId="4" xfId="4" applyFont="1" applyFill="1" applyBorder="1" applyAlignment="1" applyProtection="1">
      <alignment horizontal="center" vertical="center" wrapText="1"/>
    </xf>
    <xf numFmtId="0" fontId="51" fillId="5" borderId="1" xfId="4" applyFont="1" applyFill="1" applyBorder="1" applyAlignment="1" applyProtection="1">
      <alignment horizontal="center" vertical="center" wrapText="1"/>
    </xf>
    <xf numFmtId="0" fontId="51" fillId="0" borderId="1" xfId="4" applyFont="1" applyBorder="1" applyAlignment="1" applyProtection="1">
      <alignment vertical="center" wrapText="1"/>
    </xf>
    <xf numFmtId="3" fontId="47" fillId="5" borderId="1" xfId="1" applyNumberFormat="1" applyFont="1" applyFill="1" applyBorder="1" applyAlignment="1" applyProtection="1">
      <alignment horizontal="right" vertical="center"/>
    </xf>
    <xf numFmtId="0" fontId="50" fillId="0" borderId="1" xfId="4" applyFont="1" applyBorder="1" applyAlignment="1" applyProtection="1">
      <alignment vertical="center" wrapText="1"/>
    </xf>
    <xf numFmtId="0" fontId="50" fillId="0" borderId="1" xfId="4" applyFont="1" applyBorder="1" applyAlignment="1" applyProtection="1">
      <alignment vertical="center" wrapText="1"/>
      <protection locked="0"/>
    </xf>
    <xf numFmtId="0" fontId="50" fillId="0" borderId="0" xfId="4" applyFont="1" applyAlignment="1" applyProtection="1">
      <alignment vertical="center" wrapText="1"/>
      <protection locked="0"/>
    </xf>
    <xf numFmtId="0" fontId="45" fillId="0" borderId="0" xfId="0" applyFont="1" applyProtection="1">
      <protection locked="0"/>
    </xf>
    <xf numFmtId="0" fontId="52" fillId="0" borderId="0" xfId="4" applyFo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5" fillId="0" borderId="0" xfId="0" applyFont="1"/>
    <xf numFmtId="0" fontId="46" fillId="0" borderId="3" xfId="0" applyFont="1" applyBorder="1" applyProtection="1">
      <protection locked="0"/>
    </xf>
    <xf numFmtId="0" fontId="45" fillId="0" borderId="3" xfId="0" applyFont="1" applyBorder="1"/>
    <xf numFmtId="0" fontId="47" fillId="0" borderId="0" xfId="0" applyFont="1" applyProtection="1">
      <protection locked="0"/>
    </xf>
    <xf numFmtId="0" fontId="46" fillId="0" borderId="0" xfId="0" applyFont="1" applyBorder="1" applyProtection="1">
      <protection locked="0"/>
    </xf>
    <xf numFmtId="0" fontId="45" fillId="0" borderId="0" xfId="0" applyFont="1" applyBorder="1"/>
    <xf numFmtId="0" fontId="44" fillId="0" borderId="0" xfId="0" applyFont="1"/>
    <xf numFmtId="0" fontId="46" fillId="0" borderId="0" xfId="0" applyFont="1" applyAlignment="1" applyProtection="1">
      <alignment horizontal="right"/>
      <protection locked="0"/>
    </xf>
    <xf numFmtId="0" fontId="24" fillId="0" borderId="0" xfId="2" applyFont="1" applyFill="1" applyBorder="1" applyAlignment="1" applyProtection="1">
      <alignment horizontal="left" vertical="top" wrapText="1"/>
      <protection locked="0"/>
    </xf>
    <xf numFmtId="1" fontId="24" fillId="0" borderId="0" xfId="2" applyNumberFormat="1" applyFont="1" applyFill="1" applyBorder="1" applyAlignment="1" applyProtection="1">
      <alignment horizontal="left" vertical="top" wrapText="1"/>
      <protection locked="0"/>
    </xf>
    <xf numFmtId="0" fontId="25" fillId="5" borderId="0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center" vertical="top" wrapText="1"/>
      <protection locked="0"/>
    </xf>
    <xf numFmtId="1" fontId="25" fillId="5" borderId="7" xfId="2" applyNumberFormat="1" applyFont="1" applyFill="1" applyBorder="1" applyAlignment="1" applyProtection="1">
      <alignment horizontal="right" vertical="top" wrapText="1"/>
      <protection locked="0"/>
    </xf>
    <xf numFmtId="49" fontId="53" fillId="0" borderId="1" xfId="1" applyNumberFormat="1" applyFont="1" applyFill="1" applyBorder="1" applyAlignment="1" applyProtection="1">
      <alignment horizontal="left" vertical="center" wrapText="1" indent="1"/>
    </xf>
    <xf numFmtId="49" fontId="22" fillId="0" borderId="1" xfId="1" applyNumberFormat="1" applyFont="1" applyFill="1" applyBorder="1" applyAlignment="1" applyProtection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vertical="center"/>
    </xf>
    <xf numFmtId="0" fontId="36" fillId="0" borderId="2" xfId="1" applyFont="1" applyFill="1" applyBorder="1" applyAlignment="1" applyProtection="1">
      <alignment horizontal="left" vertical="center" wrapText="1" indent="1"/>
    </xf>
    <xf numFmtId="49" fontId="22" fillId="0" borderId="1" xfId="1" applyNumberFormat="1" applyFont="1" applyFill="1" applyBorder="1" applyAlignment="1" applyProtection="1">
      <alignment horizontal="left" vertical="center" wrapText="1"/>
    </xf>
    <xf numFmtId="0" fontId="36" fillId="0" borderId="1" xfId="1" applyFont="1" applyFill="1" applyBorder="1" applyAlignment="1" applyProtection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0" fontId="53" fillId="0" borderId="1" xfId="1" applyFont="1" applyFill="1" applyBorder="1" applyAlignment="1" applyProtection="1">
      <alignment horizontal="left" vertical="center" wrapText="1" indent="1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49" fontId="55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3" fontId="22" fillId="2" borderId="1" xfId="1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1" applyNumberFormat="1" applyFont="1" applyFill="1" applyBorder="1" applyAlignment="1" applyProtection="1">
      <alignment horizontal="center" vertical="top" wrapText="1"/>
      <protection locked="0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6" fillId="0" borderId="2" xfId="0" applyFont="1" applyFill="1" applyBorder="1" applyProtection="1">
      <protection locked="0"/>
    </xf>
    <xf numFmtId="0" fontId="22" fillId="0" borderId="1" xfId="1" applyFont="1" applyFill="1" applyBorder="1" applyAlignment="1" applyProtection="1">
      <alignment horizontal="center" vertical="center" wrapText="1"/>
    </xf>
    <xf numFmtId="3" fontId="19" fillId="2" borderId="1" xfId="3" applyNumberFormat="1" applyFont="1" applyFill="1" applyBorder="1" applyAlignment="1">
      <alignment horizontal="center" vertical="center"/>
    </xf>
    <xf numFmtId="3" fontId="19" fillId="0" borderId="1" xfId="3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9" fillId="0" borderId="1" xfId="3" applyFont="1" applyBorder="1" applyAlignment="1">
      <alignment horizontal="center" vertical="center"/>
    </xf>
    <xf numFmtId="0" fontId="19" fillId="5" borderId="1" xfId="3" applyFont="1" applyFill="1" applyBorder="1" applyAlignment="1">
      <alignment horizontal="center" vertical="center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0" fontId="19" fillId="0" borderId="19" xfId="9" applyFont="1" applyBorder="1" applyAlignment="1" applyProtection="1">
      <alignment horizontal="right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46" fillId="0" borderId="1" xfId="1" applyFont="1" applyFill="1" applyBorder="1" applyAlignment="1" applyProtection="1">
      <alignment horizontal="left" vertical="center" wrapText="1" indent="1"/>
    </xf>
    <xf numFmtId="0" fontId="22" fillId="0" borderId="34" xfId="1" applyFont="1" applyFill="1" applyBorder="1" applyAlignment="1" applyProtection="1">
      <alignment horizontal="left" vertical="center" wrapText="1" indent="1"/>
    </xf>
    <xf numFmtId="3" fontId="22" fillId="2" borderId="34" xfId="1" applyNumberFormat="1" applyFont="1" applyFill="1" applyBorder="1" applyAlignment="1" applyProtection="1">
      <alignment horizontal="center" vertical="center" wrapText="1"/>
      <protection locked="0"/>
    </xf>
    <xf numFmtId="49" fontId="56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top"/>
    </xf>
    <xf numFmtId="49" fontId="60" fillId="0" borderId="1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35" fillId="2" borderId="1" xfId="0" applyFont="1" applyFill="1" applyBorder="1"/>
    <xf numFmtId="0" fontId="59" fillId="2" borderId="1" xfId="0" applyFont="1" applyFill="1" applyBorder="1"/>
    <xf numFmtId="0" fontId="59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 vertical="center"/>
    </xf>
    <xf numFmtId="0" fontId="0" fillId="2" borderId="34" xfId="0" applyFill="1" applyBorder="1"/>
    <xf numFmtId="0" fontId="35" fillId="2" borderId="34" xfId="0" applyFont="1" applyFill="1" applyBorder="1"/>
    <xf numFmtId="3" fontId="59" fillId="2" borderId="1" xfId="0" applyNumberFormat="1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33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4" fillId="0" borderId="1" xfId="0" applyFont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50" fillId="5" borderId="1" xfId="4" applyFont="1" applyFill="1" applyBorder="1" applyAlignment="1" applyProtection="1">
      <alignment horizontal="center" vertical="center" wrapText="1"/>
    </xf>
    <xf numFmtId="0" fontId="46" fillId="5" borderId="0" xfId="1" applyFont="1" applyFill="1" applyBorder="1" applyAlignment="1" applyProtection="1">
      <alignment horizontal="center" vertical="center"/>
    </xf>
    <xf numFmtId="14" fontId="46" fillId="0" borderId="0" xfId="1" applyNumberFormat="1" applyFont="1" applyFill="1" applyBorder="1" applyAlignment="1" applyProtection="1">
      <alignment horizontal="center" vertical="center"/>
    </xf>
    <xf numFmtId="0" fontId="46" fillId="0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14" fontId="11" fillId="0" borderId="0" xfId="3" applyNumberFormat="1" applyFont="1" applyBorder="1" applyProtection="1">
      <protection locked="0"/>
    </xf>
    <xf numFmtId="0" fontId="17" fillId="2" borderId="0" xfId="0" applyFont="1" applyFill="1"/>
    <xf numFmtId="0" fontId="17" fillId="2" borderId="5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7" fillId="2" borderId="1" xfId="0" applyFont="1" applyFill="1" applyBorder="1"/>
    <xf numFmtId="0" fontId="17" fillId="2" borderId="5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left" wrapText="1"/>
    </xf>
    <xf numFmtId="169" fontId="17" fillId="2" borderId="1" xfId="0" applyNumberFormat="1" applyFont="1" applyFill="1" applyBorder="1"/>
    <xf numFmtId="2" fontId="17" fillId="2" borderId="1" xfId="0" applyNumberFormat="1" applyFont="1" applyFill="1" applyBorder="1"/>
    <xf numFmtId="49" fontId="17" fillId="2" borderId="1" xfId="0" applyNumberFormat="1" applyFont="1" applyFill="1" applyBorder="1"/>
    <xf numFmtId="0" fontId="17" fillId="2" borderId="5" xfId="0" applyFont="1" applyFill="1" applyBorder="1" applyAlignment="1" applyProtection="1">
      <alignment horizontal="left"/>
    </xf>
    <xf numFmtId="0" fontId="17" fillId="2" borderId="4" xfId="0" applyFont="1" applyFill="1" applyBorder="1" applyAlignment="1" applyProtection="1">
      <alignment horizontal="left"/>
    </xf>
    <xf numFmtId="170" fontId="17" fillId="2" borderId="1" xfId="0" applyNumberFormat="1" applyFont="1" applyFill="1" applyBorder="1"/>
    <xf numFmtId="0" fontId="22" fillId="2" borderId="0" xfId="0" applyFont="1" applyFill="1"/>
    <xf numFmtId="0" fontId="53" fillId="0" borderId="1" xfId="1" applyFont="1" applyFill="1" applyBorder="1" applyAlignment="1" applyProtection="1">
      <alignment horizontal="center" vertical="center" wrapText="1"/>
    </xf>
    <xf numFmtId="0" fontId="61" fillId="0" borderId="1" xfId="0" applyFont="1" applyBorder="1"/>
    <xf numFmtId="0" fontId="22" fillId="2" borderId="1" xfId="0" applyFont="1" applyFill="1" applyBorder="1" applyAlignment="1" applyProtection="1">
      <alignment horizontal="center" vertical="center"/>
    </xf>
    <xf numFmtId="0" fontId="62" fillId="0" borderId="1" xfId="0" applyFont="1" applyBorder="1" applyAlignment="1">
      <alignment horizontal="center"/>
    </xf>
    <xf numFmtId="0" fontId="20" fillId="0" borderId="1" xfId="0" applyFont="1" applyBorder="1"/>
    <xf numFmtId="0" fontId="62" fillId="0" borderId="1" xfId="0" applyFont="1" applyBorder="1" applyAlignment="1">
      <alignment horizontal="center" vertical="center"/>
    </xf>
    <xf numFmtId="0" fontId="17" fillId="2" borderId="0" xfId="0" applyFont="1" applyFill="1" applyAlignment="1"/>
    <xf numFmtId="0" fontId="13" fillId="2" borderId="0" xfId="0" applyFont="1" applyFill="1"/>
    <xf numFmtId="49" fontId="53" fillId="0" borderId="1" xfId="1" applyNumberFormat="1" applyFont="1" applyFill="1" applyBorder="1" applyAlignment="1" applyProtection="1">
      <alignment horizontal="center" vertical="center" wrapText="1"/>
    </xf>
    <xf numFmtId="49" fontId="53" fillId="2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</cellXfs>
  <cellStyles count="17">
    <cellStyle name="Currency" xfId="16" builtinId="4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101</xdr:row>
      <xdr:rowOff>171450</xdr:rowOff>
    </xdr:from>
    <xdr:to>
      <xdr:col>2</xdr:col>
      <xdr:colOff>1495425</xdr:colOff>
      <xdr:row>101</xdr:row>
      <xdr:rowOff>171450</xdr:rowOff>
    </xdr:to>
    <xdr:cxnSp macro="">
      <xdr:nvCxnSpPr>
        <xdr:cNvPr id="3" name="Straight Connector 2"/>
        <xdr:cNvCxnSpPr/>
      </xdr:nvCxnSpPr>
      <xdr:spPr>
        <a:xfrm>
          <a:off x="1750219" y="7148513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113</xdr:row>
      <xdr:rowOff>171450</xdr:rowOff>
    </xdr:from>
    <xdr:to>
      <xdr:col>1</xdr:col>
      <xdr:colOff>1495425</xdr:colOff>
      <xdr:row>113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113</xdr:row>
      <xdr:rowOff>180975</xdr:rowOff>
    </xdr:from>
    <xdr:to>
      <xdr:col>6</xdr:col>
      <xdr:colOff>219075</xdr:colOff>
      <xdr:row>113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nxebis%20gamotana%20bankidan/01.08-31.08-2020%20mgs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>
        <row r="17">
          <cell r="D17">
            <v>50000</v>
          </cell>
        </row>
      </sheetData>
      <sheetData sheetId="2">
        <row r="31">
          <cell r="C31">
            <v>0</v>
          </cell>
        </row>
      </sheetData>
      <sheetData sheetId="3">
        <row r="11">
          <cell r="D11">
            <v>49918.080000000002</v>
          </cell>
        </row>
        <row r="39">
          <cell r="D39">
            <v>0</v>
          </cell>
        </row>
      </sheetData>
      <sheetData sheetId="4"/>
      <sheetData sheetId="5"/>
      <sheetData sheetId="6"/>
      <sheetData sheetId="7"/>
      <sheetData sheetId="8"/>
      <sheetData sheetId="9">
        <row r="9">
          <cell r="D9">
            <v>0</v>
          </cell>
        </row>
        <row r="37">
          <cell r="D37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10">
          <cell r="D1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60" workbookViewId="0">
      <selection activeCell="J12" sqref="J12"/>
    </sheetView>
  </sheetViews>
  <sheetFormatPr defaultRowHeight="15"/>
  <cols>
    <col min="1" max="1" width="6.28515625" style="220" bestFit="1" customWidth="1"/>
    <col min="2" max="2" width="13.140625" style="220" customWidth="1"/>
    <col min="3" max="3" width="17.85546875" style="220" customWidth="1"/>
    <col min="4" max="4" width="15.140625" style="220" customWidth="1"/>
    <col min="5" max="5" width="24.5703125" style="220" customWidth="1"/>
    <col min="6" max="8" width="19.140625" style="221" customWidth="1"/>
    <col min="9" max="9" width="16.42578125" style="220" bestFit="1" customWidth="1"/>
    <col min="10" max="10" width="17.42578125" style="220" customWidth="1"/>
    <col min="11" max="11" width="13.140625" style="220" bestFit="1" customWidth="1"/>
    <col min="12" max="12" width="15.28515625" style="220" customWidth="1"/>
    <col min="13" max="16384" width="9.140625" style="220"/>
  </cols>
  <sheetData>
    <row r="1" spans="1:12" s="231" customFormat="1">
      <c r="A1" s="291" t="s">
        <v>286</v>
      </c>
      <c r="B1" s="279"/>
      <c r="C1" s="279"/>
      <c r="D1" s="279"/>
      <c r="E1" s="280"/>
      <c r="F1" s="274"/>
      <c r="G1" s="280"/>
      <c r="H1" s="290"/>
      <c r="I1" s="279"/>
      <c r="J1" s="280"/>
      <c r="K1" s="280"/>
      <c r="L1" s="289" t="s">
        <v>97</v>
      </c>
    </row>
    <row r="2" spans="1:12" s="231" customFormat="1">
      <c r="A2" s="288" t="s">
        <v>128</v>
      </c>
      <c r="B2" s="279"/>
      <c r="C2" s="279"/>
      <c r="D2" s="279"/>
      <c r="E2" s="280"/>
      <c r="F2" s="274"/>
      <c r="G2" s="280"/>
      <c r="H2" s="287"/>
      <c r="I2" s="279"/>
      <c r="J2" s="280"/>
      <c r="K2" s="280" t="s">
        <v>740</v>
      </c>
      <c r="L2" s="286"/>
    </row>
    <row r="3" spans="1:12" s="231" customFormat="1">
      <c r="A3" s="285"/>
      <c r="B3" s="279"/>
      <c r="C3" s="284"/>
      <c r="D3" s="283"/>
      <c r="E3" s="280"/>
      <c r="F3" s="282"/>
      <c r="G3" s="280"/>
      <c r="H3" s="280"/>
      <c r="I3" s="274"/>
      <c r="J3" s="279"/>
      <c r="K3" s="279"/>
      <c r="L3" s="278"/>
    </row>
    <row r="4" spans="1:12" s="231" customFormat="1">
      <c r="A4" s="311" t="s">
        <v>255</v>
      </c>
      <c r="B4" s="274"/>
      <c r="C4" s="274"/>
      <c r="D4" s="316"/>
      <c r="E4" s="317"/>
      <c r="F4" s="281"/>
      <c r="G4" s="280"/>
      <c r="H4" s="318"/>
      <c r="I4" s="317"/>
      <c r="J4" s="279"/>
      <c r="K4" s="280"/>
      <c r="L4" s="278"/>
    </row>
    <row r="5" spans="1:12" s="231" customFormat="1" ht="15.75" thickBot="1">
      <c r="A5" s="515" t="s">
        <v>478</v>
      </c>
      <c r="B5" s="515"/>
      <c r="C5" s="515"/>
      <c r="D5" s="515"/>
      <c r="E5" s="515"/>
      <c r="F5" s="515"/>
      <c r="G5" s="281"/>
      <c r="H5" s="281"/>
      <c r="I5" s="280"/>
      <c r="J5" s="279"/>
      <c r="K5" s="279"/>
      <c r="L5" s="278"/>
    </row>
    <row r="6" spans="1:12" ht="15.75" thickBot="1">
      <c r="A6" s="277"/>
      <c r="B6" s="276"/>
      <c r="C6" s="275"/>
      <c r="D6" s="275"/>
      <c r="E6" s="275"/>
      <c r="F6" s="274"/>
      <c r="G6" s="274"/>
      <c r="H6" s="274"/>
      <c r="I6" s="518" t="s">
        <v>394</v>
      </c>
      <c r="J6" s="519"/>
      <c r="K6" s="520"/>
      <c r="L6" s="273"/>
    </row>
    <row r="7" spans="1:12" s="261" customFormat="1" ht="51.75" thickBot="1">
      <c r="A7" s="272" t="s">
        <v>64</v>
      </c>
      <c r="B7" s="271" t="s">
        <v>129</v>
      </c>
      <c r="C7" s="271" t="s">
        <v>393</v>
      </c>
      <c r="D7" s="270" t="s">
        <v>261</v>
      </c>
      <c r="E7" s="269" t="s">
        <v>392</v>
      </c>
      <c r="F7" s="268" t="s">
        <v>391</v>
      </c>
      <c r="G7" s="267" t="s">
        <v>215</v>
      </c>
      <c r="H7" s="266" t="s">
        <v>212</v>
      </c>
      <c r="I7" s="265" t="s">
        <v>390</v>
      </c>
      <c r="J7" s="264" t="s">
        <v>258</v>
      </c>
      <c r="K7" s="263" t="s">
        <v>216</v>
      </c>
      <c r="L7" s="262" t="s">
        <v>217</v>
      </c>
    </row>
    <row r="8" spans="1:12" s="255" customFormat="1" ht="15.75" thickBot="1">
      <c r="A8" s="259">
        <v>1</v>
      </c>
      <c r="B8" s="258">
        <v>2</v>
      </c>
      <c r="C8" s="260">
        <v>3</v>
      </c>
      <c r="D8" s="260">
        <v>4</v>
      </c>
      <c r="E8" s="259">
        <v>5</v>
      </c>
      <c r="F8" s="258">
        <v>6</v>
      </c>
      <c r="G8" s="260">
        <v>7</v>
      </c>
      <c r="H8" s="258">
        <v>8</v>
      </c>
      <c r="I8" s="259">
        <v>9</v>
      </c>
      <c r="J8" s="258">
        <v>10</v>
      </c>
      <c r="K8" s="257">
        <v>11</v>
      </c>
      <c r="L8" s="256">
        <v>12</v>
      </c>
    </row>
    <row r="9" spans="1:12" ht="30">
      <c r="A9" s="254">
        <v>1</v>
      </c>
      <c r="B9" s="483" t="s">
        <v>568</v>
      </c>
      <c r="C9" s="484" t="s">
        <v>569</v>
      </c>
      <c r="D9" s="485">
        <v>5000</v>
      </c>
      <c r="E9" s="486" t="s">
        <v>570</v>
      </c>
      <c r="F9" s="487" t="s">
        <v>571</v>
      </c>
      <c r="G9" s="488"/>
      <c r="H9" s="488"/>
      <c r="I9" s="489"/>
      <c r="J9" s="490" t="s">
        <v>572</v>
      </c>
      <c r="K9" s="491">
        <v>6</v>
      </c>
      <c r="L9" s="253"/>
    </row>
    <row r="10" spans="1:12" ht="30">
      <c r="A10" s="252">
        <v>2</v>
      </c>
      <c r="B10" s="483" t="s">
        <v>573</v>
      </c>
      <c r="C10" s="484" t="s">
        <v>569</v>
      </c>
      <c r="D10" s="485">
        <v>1000</v>
      </c>
      <c r="E10" s="486" t="s">
        <v>574</v>
      </c>
      <c r="F10" s="487" t="s">
        <v>575</v>
      </c>
      <c r="G10" s="488"/>
      <c r="H10" s="488"/>
      <c r="I10" s="489"/>
      <c r="J10" s="490" t="s">
        <v>572</v>
      </c>
      <c r="K10" s="491">
        <v>1</v>
      </c>
      <c r="L10" s="243"/>
    </row>
    <row r="11" spans="1:12">
      <c r="A11" s="252">
        <v>3</v>
      </c>
      <c r="B11" s="251"/>
      <c r="C11" s="250"/>
      <c r="D11" s="249"/>
      <c r="E11" s="248"/>
      <c r="F11" s="321"/>
      <c r="G11" s="247"/>
      <c r="H11" s="247"/>
      <c r="I11" s="246"/>
      <c r="J11" s="245"/>
      <c r="K11" s="244"/>
      <c r="L11" s="243"/>
    </row>
    <row r="12" spans="1:12">
      <c r="A12" s="252">
        <v>4</v>
      </c>
      <c r="B12" s="251"/>
      <c r="C12" s="250"/>
      <c r="D12" s="249"/>
      <c r="E12" s="248"/>
      <c r="F12" s="247"/>
      <c r="G12" s="247"/>
      <c r="H12" s="247"/>
      <c r="I12" s="246"/>
      <c r="J12" s="245"/>
      <c r="K12" s="244"/>
      <c r="L12" s="243"/>
    </row>
    <row r="13" spans="1:12">
      <c r="A13" s="252">
        <v>5</v>
      </c>
      <c r="B13" s="251"/>
      <c r="C13" s="250"/>
      <c r="D13" s="249"/>
      <c r="E13" s="248"/>
      <c r="F13" s="247"/>
      <c r="G13" s="247"/>
      <c r="H13" s="247"/>
      <c r="I13" s="246"/>
      <c r="J13" s="245"/>
      <c r="K13" s="244"/>
      <c r="L13" s="243"/>
    </row>
    <row r="14" spans="1:12">
      <c r="A14" s="252">
        <v>6</v>
      </c>
      <c r="B14" s="251"/>
      <c r="C14" s="250"/>
      <c r="D14" s="249"/>
      <c r="E14" s="248"/>
      <c r="F14" s="247"/>
      <c r="G14" s="247"/>
      <c r="H14" s="247"/>
      <c r="I14" s="246"/>
      <c r="J14" s="245"/>
      <c r="K14" s="244"/>
      <c r="L14" s="243"/>
    </row>
    <row r="15" spans="1:12">
      <c r="A15" s="252">
        <v>7</v>
      </c>
      <c r="B15" s="251"/>
      <c r="C15" s="250"/>
      <c r="D15" s="249"/>
      <c r="E15" s="248"/>
      <c r="F15" s="247"/>
      <c r="G15" s="247"/>
      <c r="H15" s="247"/>
      <c r="I15" s="246"/>
      <c r="J15" s="245"/>
      <c r="K15" s="244"/>
      <c r="L15" s="243"/>
    </row>
    <row r="16" spans="1:12">
      <c r="A16" s="252">
        <v>8</v>
      </c>
      <c r="B16" s="251"/>
      <c r="C16" s="250"/>
      <c r="D16" s="249"/>
      <c r="E16" s="248"/>
      <c r="F16" s="247"/>
      <c r="G16" s="247"/>
      <c r="H16" s="247"/>
      <c r="I16" s="246"/>
      <c r="J16" s="245"/>
      <c r="K16" s="244"/>
      <c r="L16" s="243"/>
    </row>
    <row r="17" spans="1:12">
      <c r="A17" s="252">
        <v>9</v>
      </c>
      <c r="B17" s="251"/>
      <c r="C17" s="250"/>
      <c r="D17" s="249"/>
      <c r="E17" s="248"/>
      <c r="F17" s="247"/>
      <c r="G17" s="247"/>
      <c r="H17" s="247"/>
      <c r="I17" s="246"/>
      <c r="J17" s="245"/>
      <c r="K17" s="244"/>
      <c r="L17" s="243"/>
    </row>
    <row r="18" spans="1:12">
      <c r="A18" s="252">
        <v>10</v>
      </c>
      <c r="B18" s="251"/>
      <c r="C18" s="250"/>
      <c r="D18" s="249"/>
      <c r="E18" s="248"/>
      <c r="F18" s="247"/>
      <c r="G18" s="247"/>
      <c r="H18" s="247"/>
      <c r="I18" s="246"/>
      <c r="J18" s="245"/>
      <c r="K18" s="244"/>
      <c r="L18" s="243"/>
    </row>
    <row r="19" spans="1:12">
      <c r="A19" s="252">
        <v>11</v>
      </c>
      <c r="B19" s="251"/>
      <c r="C19" s="250"/>
      <c r="D19" s="249"/>
      <c r="E19" s="248"/>
      <c r="F19" s="247"/>
      <c r="G19" s="247"/>
      <c r="H19" s="247"/>
      <c r="I19" s="246"/>
      <c r="J19" s="245"/>
      <c r="K19" s="244"/>
      <c r="L19" s="243"/>
    </row>
    <row r="20" spans="1:12">
      <c r="A20" s="252">
        <v>12</v>
      </c>
      <c r="B20" s="251"/>
      <c r="C20" s="250"/>
      <c r="D20" s="249"/>
      <c r="E20" s="248"/>
      <c r="F20" s="247"/>
      <c r="G20" s="247"/>
      <c r="H20" s="247"/>
      <c r="I20" s="246"/>
      <c r="J20" s="245"/>
      <c r="K20" s="244"/>
      <c r="L20" s="243"/>
    </row>
    <row r="21" spans="1:12">
      <c r="A21" s="252">
        <v>13</v>
      </c>
      <c r="B21" s="251"/>
      <c r="C21" s="250"/>
      <c r="D21" s="249"/>
      <c r="E21" s="248"/>
      <c r="F21" s="247"/>
      <c r="G21" s="247"/>
      <c r="H21" s="247"/>
      <c r="I21" s="246"/>
      <c r="J21" s="245"/>
      <c r="K21" s="244"/>
      <c r="L21" s="243"/>
    </row>
    <row r="22" spans="1:12">
      <c r="A22" s="252">
        <v>14</v>
      </c>
      <c r="B22" s="251"/>
      <c r="C22" s="250"/>
      <c r="D22" s="249"/>
      <c r="E22" s="248"/>
      <c r="F22" s="247"/>
      <c r="G22" s="247"/>
      <c r="H22" s="247"/>
      <c r="I22" s="246"/>
      <c r="J22" s="245"/>
      <c r="K22" s="244"/>
      <c r="L22" s="243"/>
    </row>
    <row r="23" spans="1:12">
      <c r="A23" s="252">
        <v>15</v>
      </c>
      <c r="B23" s="251"/>
      <c r="C23" s="250"/>
      <c r="D23" s="249"/>
      <c r="E23" s="248"/>
      <c r="F23" s="247"/>
      <c r="G23" s="247"/>
      <c r="H23" s="247"/>
      <c r="I23" s="246"/>
      <c r="J23" s="245"/>
      <c r="K23" s="244"/>
      <c r="L23" s="243"/>
    </row>
    <row r="24" spans="1:12">
      <c r="A24" s="252">
        <v>16</v>
      </c>
      <c r="B24" s="251"/>
      <c r="C24" s="250"/>
      <c r="D24" s="249"/>
      <c r="E24" s="248"/>
      <c r="F24" s="247"/>
      <c r="G24" s="247"/>
      <c r="H24" s="247"/>
      <c r="I24" s="246"/>
      <c r="J24" s="245"/>
      <c r="K24" s="244"/>
      <c r="L24" s="243"/>
    </row>
    <row r="25" spans="1:12">
      <c r="A25" s="252">
        <v>17</v>
      </c>
      <c r="B25" s="251"/>
      <c r="C25" s="250"/>
      <c r="D25" s="249"/>
      <c r="E25" s="248"/>
      <c r="F25" s="247"/>
      <c r="G25" s="247"/>
      <c r="H25" s="247"/>
      <c r="I25" s="246"/>
      <c r="J25" s="245"/>
      <c r="K25" s="244"/>
      <c r="L25" s="243"/>
    </row>
    <row r="26" spans="1:12">
      <c r="A26" s="252">
        <v>18</v>
      </c>
      <c r="B26" s="251"/>
      <c r="C26" s="250"/>
      <c r="D26" s="249"/>
      <c r="E26" s="248"/>
      <c r="F26" s="247"/>
      <c r="G26" s="247"/>
      <c r="H26" s="247"/>
      <c r="I26" s="246"/>
      <c r="J26" s="245"/>
      <c r="K26" s="244"/>
      <c r="L26" s="243"/>
    </row>
    <row r="27" spans="1:12">
      <c r="A27" s="252">
        <v>19</v>
      </c>
      <c r="B27" s="251"/>
      <c r="C27" s="250"/>
      <c r="D27" s="249"/>
      <c r="E27" s="248"/>
      <c r="F27" s="247"/>
      <c r="G27" s="247"/>
      <c r="H27" s="247"/>
      <c r="I27" s="246"/>
      <c r="J27" s="245"/>
      <c r="K27" s="244"/>
      <c r="L27" s="243"/>
    </row>
    <row r="28" spans="1:12" ht="15.75" thickBot="1">
      <c r="A28" s="242" t="s">
        <v>257</v>
      </c>
      <c r="B28" s="241"/>
      <c r="C28" s="240"/>
      <c r="D28" s="239"/>
      <c r="E28" s="238"/>
      <c r="F28" s="237"/>
      <c r="G28" s="237"/>
      <c r="H28" s="237"/>
      <c r="I28" s="236"/>
      <c r="J28" s="235"/>
      <c r="K28" s="234"/>
      <c r="L28" s="233"/>
    </row>
    <row r="29" spans="1:12">
      <c r="A29" s="223"/>
      <c r="B29" s="224"/>
      <c r="C29" s="223"/>
      <c r="D29" s="224"/>
      <c r="E29" s="223"/>
      <c r="F29" s="224"/>
      <c r="G29" s="223"/>
      <c r="H29" s="224"/>
      <c r="I29" s="223"/>
      <c r="J29" s="224"/>
      <c r="K29" s="223"/>
      <c r="L29" s="224"/>
    </row>
    <row r="30" spans="1:12">
      <c r="A30" s="223"/>
      <c r="B30" s="230"/>
      <c r="C30" s="223"/>
      <c r="D30" s="230"/>
      <c r="E30" s="223"/>
      <c r="F30" s="230"/>
      <c r="G30" s="223"/>
      <c r="H30" s="230"/>
      <c r="I30" s="223"/>
      <c r="J30" s="230"/>
      <c r="K30" s="223"/>
      <c r="L30" s="230"/>
    </row>
    <row r="31" spans="1:12" s="231" customFormat="1">
      <c r="A31" s="517" t="s">
        <v>366</v>
      </c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</row>
    <row r="32" spans="1:12" s="232" customFormat="1" ht="12.75">
      <c r="A32" s="517" t="s">
        <v>389</v>
      </c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</row>
    <row r="33" spans="1:12" s="232" customFormat="1" ht="12.75">
      <c r="A33" s="517"/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</row>
    <row r="34" spans="1:12" s="231" customFormat="1">
      <c r="A34" s="517" t="s">
        <v>528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</row>
    <row r="35" spans="1:12" s="231" customFormat="1">
      <c r="A35" s="517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</row>
    <row r="36" spans="1:12" s="231" customFormat="1">
      <c r="A36" s="517" t="s">
        <v>388</v>
      </c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</row>
    <row r="37" spans="1:12" s="231" customFormat="1">
      <c r="A37" s="223"/>
      <c r="B37" s="224"/>
      <c r="C37" s="223"/>
      <c r="D37" s="224"/>
      <c r="E37" s="223"/>
      <c r="F37" s="224"/>
      <c r="G37" s="223"/>
      <c r="H37" s="224"/>
      <c r="I37" s="223"/>
      <c r="J37" s="224"/>
      <c r="K37" s="223"/>
      <c r="L37" s="224"/>
    </row>
    <row r="38" spans="1:12" s="231" customFormat="1">
      <c r="A38" s="223"/>
      <c r="B38" s="230"/>
      <c r="C38" s="223"/>
      <c r="D38" s="230"/>
      <c r="E38" s="223"/>
      <c r="F38" s="230"/>
      <c r="G38" s="223"/>
      <c r="H38" s="230"/>
      <c r="I38" s="223"/>
      <c r="J38" s="230"/>
      <c r="K38" s="223"/>
      <c r="L38" s="230"/>
    </row>
    <row r="39" spans="1:12" s="231" customFormat="1">
      <c r="A39" s="223"/>
      <c r="B39" s="224"/>
      <c r="C39" s="223"/>
      <c r="D39" s="224"/>
      <c r="E39" s="223"/>
      <c r="F39" s="224"/>
      <c r="G39" s="223"/>
      <c r="H39" s="224"/>
      <c r="I39" s="223"/>
      <c r="J39" s="224"/>
      <c r="K39" s="223"/>
      <c r="L39" s="224"/>
    </row>
    <row r="40" spans="1:12">
      <c r="A40" s="223"/>
      <c r="B40" s="230"/>
      <c r="C40" s="223"/>
      <c r="D40" s="230"/>
      <c r="E40" s="223"/>
      <c r="F40" s="230"/>
      <c r="G40" s="223"/>
      <c r="H40" s="230"/>
      <c r="I40" s="223"/>
      <c r="J40" s="230"/>
      <c r="K40" s="223"/>
      <c r="L40" s="230"/>
    </row>
    <row r="41" spans="1:12" s="225" customFormat="1">
      <c r="A41" s="523" t="s">
        <v>96</v>
      </c>
      <c r="B41" s="523"/>
      <c r="C41" s="224"/>
      <c r="D41" s="223"/>
      <c r="E41" s="224"/>
      <c r="F41" s="224"/>
      <c r="G41" s="223"/>
      <c r="H41" s="224"/>
      <c r="I41" s="224"/>
      <c r="J41" s="223"/>
      <c r="K41" s="224"/>
      <c r="L41" s="223"/>
    </row>
    <row r="42" spans="1:12" s="225" customFormat="1">
      <c r="A42" s="224"/>
      <c r="B42" s="223"/>
      <c r="C42" s="228"/>
      <c r="D42" s="229"/>
      <c r="E42" s="228"/>
      <c r="F42" s="224"/>
      <c r="G42" s="223"/>
      <c r="H42" s="227"/>
      <c r="I42" s="224"/>
      <c r="J42" s="223"/>
      <c r="K42" s="224"/>
      <c r="L42" s="223"/>
    </row>
    <row r="43" spans="1:12" s="225" customFormat="1" ht="15" customHeight="1">
      <c r="A43" s="224"/>
      <c r="B43" s="223"/>
      <c r="C43" s="516" t="s">
        <v>249</v>
      </c>
      <c r="D43" s="516"/>
      <c r="E43" s="516"/>
      <c r="F43" s="224"/>
      <c r="G43" s="223"/>
      <c r="H43" s="521" t="s">
        <v>387</v>
      </c>
      <c r="I43" s="226"/>
      <c r="J43" s="223"/>
      <c r="K43" s="224"/>
      <c r="L43" s="223"/>
    </row>
    <row r="44" spans="1:12" s="225" customFormat="1">
      <c r="A44" s="224"/>
      <c r="B44" s="223"/>
      <c r="C44" s="224"/>
      <c r="D44" s="223"/>
      <c r="E44" s="224"/>
      <c r="F44" s="224"/>
      <c r="G44" s="223"/>
      <c r="H44" s="522"/>
      <c r="I44" s="226"/>
      <c r="J44" s="223"/>
      <c r="K44" s="224"/>
      <c r="L44" s="223"/>
    </row>
    <row r="45" spans="1:12" s="222" customFormat="1">
      <c r="A45" s="224"/>
      <c r="B45" s="223"/>
      <c r="C45" s="516" t="s">
        <v>127</v>
      </c>
      <c r="D45" s="516"/>
      <c r="E45" s="516"/>
      <c r="F45" s="224"/>
      <c r="G45" s="223"/>
      <c r="H45" s="224"/>
      <c r="I45" s="224"/>
      <c r="J45" s="223"/>
      <c r="K45" s="224"/>
      <c r="L45" s="223"/>
    </row>
    <row r="46" spans="1:12" s="222" customFormat="1">
      <c r="E46" s="220"/>
    </row>
    <row r="47" spans="1:12" s="222" customFormat="1">
      <c r="E47" s="220"/>
    </row>
    <row r="48" spans="1:12" s="222" customFormat="1">
      <c r="E48" s="220"/>
    </row>
    <row r="49" spans="5:5" s="222" customFormat="1">
      <c r="E49" s="220"/>
    </row>
    <row r="50" spans="5:5" s="222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D6" sqref="D6"/>
    </sheetView>
  </sheetViews>
  <sheetFormatPr defaultRowHeight="15"/>
  <cols>
    <col min="1" max="1" width="14.28515625" style="21" bestFit="1" customWidth="1"/>
    <col min="2" max="2" width="80" style="20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7" t="s">
        <v>253</v>
      </c>
      <c r="B1" s="196"/>
      <c r="C1" s="524" t="s">
        <v>97</v>
      </c>
      <c r="D1" s="524"/>
      <c r="E1" s="103"/>
    </row>
    <row r="2" spans="1:12" s="6" customFormat="1">
      <c r="A2" s="69" t="s">
        <v>128</v>
      </c>
      <c r="B2" s="196"/>
      <c r="C2" s="280" t="s">
        <v>593</v>
      </c>
      <c r="D2" s="286"/>
      <c r="E2" s="103"/>
    </row>
    <row r="3" spans="1:12" s="6" customFormat="1">
      <c r="A3" s="69"/>
      <c r="B3" s="196"/>
      <c r="C3" s="68"/>
      <c r="D3" s="68"/>
      <c r="E3" s="103"/>
    </row>
    <row r="4" spans="1:12" s="2" customFormat="1">
      <c r="A4" s="70" t="e">
        <f>#REF!</f>
        <v>#REF!</v>
      </c>
      <c r="B4" s="197"/>
      <c r="C4" s="69"/>
      <c r="D4" s="69"/>
      <c r="E4" s="100"/>
      <c r="L4" s="6"/>
    </row>
    <row r="5" spans="1:12" s="2" customFormat="1">
      <c r="A5" s="10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98"/>
      <c r="C5" s="59"/>
      <c r="D5" s="59"/>
      <c r="E5" s="100"/>
    </row>
    <row r="6" spans="1:12" s="2" customFormat="1">
      <c r="A6" s="70"/>
      <c r="B6" s="197"/>
      <c r="C6" s="69"/>
      <c r="D6" s="69"/>
      <c r="E6" s="100"/>
    </row>
    <row r="7" spans="1:12" s="6" customFormat="1" ht="18">
      <c r="A7" s="93"/>
      <c r="B7" s="102"/>
      <c r="C7" s="71"/>
      <c r="D7" s="71"/>
      <c r="E7" s="103"/>
    </row>
    <row r="8" spans="1:12" s="6" customFormat="1" ht="30">
      <c r="A8" s="98" t="s">
        <v>64</v>
      </c>
      <c r="B8" s="72" t="s">
        <v>231</v>
      </c>
      <c r="C8" s="72" t="s">
        <v>66</v>
      </c>
      <c r="D8" s="72" t="s">
        <v>67</v>
      </c>
      <c r="E8" s="103"/>
      <c r="F8" s="20"/>
    </row>
    <row r="9" spans="1:12" s="7" customFormat="1">
      <c r="A9" s="194">
        <v>1</v>
      </c>
      <c r="B9" s="194" t="s">
        <v>65</v>
      </c>
      <c r="C9" s="78">
        <f>SUM(C10,C26)</f>
        <v>517492.5</v>
      </c>
      <c r="D9" s="78">
        <f>SUM(D10,D26)</f>
        <v>505492.5</v>
      </c>
      <c r="E9" s="103"/>
    </row>
    <row r="10" spans="1:12" s="7" customFormat="1">
      <c r="A10" s="80">
        <v>1.1000000000000001</v>
      </c>
      <c r="B10" s="80" t="s">
        <v>69</v>
      </c>
      <c r="C10" s="78">
        <f>SUM(C11,C12,C16,C19,C25,C26)</f>
        <v>511492.5</v>
      </c>
      <c r="D10" s="78">
        <f>SUM(D11,D12,D16,D19,D24,D25)</f>
        <v>505492.5</v>
      </c>
      <c r="E10" s="103"/>
    </row>
    <row r="11" spans="1:12" s="9" customFormat="1" ht="18">
      <c r="A11" s="81" t="s">
        <v>30</v>
      </c>
      <c r="B11" s="81" t="s">
        <v>68</v>
      </c>
      <c r="C11" s="8"/>
      <c r="D11" s="8"/>
      <c r="E11" s="103"/>
    </row>
    <row r="12" spans="1:12" s="10" customFormat="1">
      <c r="A12" s="81" t="s">
        <v>31</v>
      </c>
      <c r="B12" s="81" t="s">
        <v>287</v>
      </c>
      <c r="C12" s="99">
        <f>SUM(C14:C15)</f>
        <v>0</v>
      </c>
      <c r="D12" s="99">
        <f>SUM(D14:D15)</f>
        <v>0</v>
      </c>
      <c r="E12" s="103"/>
    </row>
    <row r="13" spans="1:12" s="3" customFormat="1">
      <c r="A13" s="90" t="s">
        <v>70</v>
      </c>
      <c r="B13" s="90" t="s">
        <v>290</v>
      </c>
      <c r="C13" s="8"/>
      <c r="D13" s="8"/>
      <c r="E13" s="103"/>
    </row>
    <row r="14" spans="1:12" s="3" customFormat="1">
      <c r="A14" s="90" t="s">
        <v>426</v>
      </c>
      <c r="B14" s="90" t="s">
        <v>425</v>
      </c>
      <c r="C14" s="8"/>
      <c r="D14" s="8"/>
      <c r="E14" s="103"/>
    </row>
    <row r="15" spans="1:12" s="3" customFormat="1">
      <c r="A15" s="90" t="s">
        <v>427</v>
      </c>
      <c r="B15" s="90" t="s">
        <v>86</v>
      </c>
      <c r="C15" s="8"/>
      <c r="D15" s="8"/>
      <c r="E15" s="103"/>
    </row>
    <row r="16" spans="1:12" s="3" customFormat="1">
      <c r="A16" s="81" t="s">
        <v>71</v>
      </c>
      <c r="B16" s="81" t="s">
        <v>72</v>
      </c>
      <c r="C16" s="99">
        <f>SUM(C17:C18)</f>
        <v>505492.5</v>
      </c>
      <c r="D16" s="99">
        <f>SUM(D17:D18)</f>
        <v>505492.5</v>
      </c>
      <c r="E16" s="103"/>
    </row>
    <row r="17" spans="1:5" s="3" customFormat="1">
      <c r="A17" s="90" t="s">
        <v>73</v>
      </c>
      <c r="B17" s="90" t="s">
        <v>75</v>
      </c>
      <c r="C17" s="8">
        <v>484450</v>
      </c>
      <c r="D17" s="8">
        <v>484450</v>
      </c>
      <c r="E17" s="103"/>
    </row>
    <row r="18" spans="1:5" s="3" customFormat="1" ht="30">
      <c r="A18" s="90" t="s">
        <v>74</v>
      </c>
      <c r="B18" s="90" t="s">
        <v>98</v>
      </c>
      <c r="C18" s="8">
        <v>21042.5</v>
      </c>
      <c r="D18" s="8">
        <v>21042.5</v>
      </c>
      <c r="E18" s="103"/>
    </row>
    <row r="19" spans="1:5" s="3" customFormat="1">
      <c r="A19" s="81" t="s">
        <v>76</v>
      </c>
      <c r="B19" s="81" t="s">
        <v>362</v>
      </c>
      <c r="C19" s="99">
        <f>SUM(C20:C23)</f>
        <v>0</v>
      </c>
      <c r="D19" s="99">
        <f>SUM(D20:D23)</f>
        <v>0</v>
      </c>
      <c r="E19" s="103"/>
    </row>
    <row r="20" spans="1:5" s="3" customFormat="1">
      <c r="A20" s="90" t="s">
        <v>77</v>
      </c>
      <c r="B20" s="90" t="s">
        <v>78</v>
      </c>
      <c r="C20" s="8"/>
      <c r="D20" s="8"/>
      <c r="E20" s="103"/>
    </row>
    <row r="21" spans="1:5" s="3" customFormat="1" ht="30">
      <c r="A21" s="90" t="s">
        <v>81</v>
      </c>
      <c r="B21" s="90" t="s">
        <v>79</v>
      </c>
      <c r="C21" s="8"/>
      <c r="D21" s="8"/>
      <c r="E21" s="103"/>
    </row>
    <row r="22" spans="1:5" s="3" customFormat="1">
      <c r="A22" s="90" t="s">
        <v>82</v>
      </c>
      <c r="B22" s="90" t="s">
        <v>80</v>
      </c>
      <c r="C22" s="8"/>
      <c r="D22" s="8"/>
      <c r="E22" s="103"/>
    </row>
    <row r="23" spans="1:5" s="3" customFormat="1">
      <c r="A23" s="90" t="s">
        <v>83</v>
      </c>
      <c r="B23" s="90" t="s">
        <v>375</v>
      </c>
      <c r="C23" s="8"/>
      <c r="D23" s="8"/>
      <c r="E23" s="103"/>
    </row>
    <row r="24" spans="1:5" s="3" customFormat="1">
      <c r="A24" s="81" t="s">
        <v>84</v>
      </c>
      <c r="B24" s="81" t="s">
        <v>376</v>
      </c>
      <c r="C24" s="207"/>
      <c r="D24" s="8"/>
      <c r="E24" s="103"/>
    </row>
    <row r="25" spans="1:5" s="3" customFormat="1">
      <c r="A25" s="81" t="s">
        <v>233</v>
      </c>
      <c r="B25" s="81" t="s">
        <v>382</v>
      </c>
      <c r="C25" s="8"/>
      <c r="D25" s="8"/>
      <c r="E25" s="103"/>
    </row>
    <row r="26" spans="1:5">
      <c r="A26" s="80">
        <v>1.2</v>
      </c>
      <c r="B26" s="80" t="s">
        <v>85</v>
      </c>
      <c r="C26" s="78">
        <f>SUM(C27,C35)</f>
        <v>6000</v>
      </c>
      <c r="D26" s="78">
        <f>SUM(D27,D35)</f>
        <v>0</v>
      </c>
      <c r="E26" s="103"/>
    </row>
    <row r="27" spans="1:5">
      <c r="A27" s="81" t="s">
        <v>32</v>
      </c>
      <c r="B27" s="81" t="s">
        <v>290</v>
      </c>
      <c r="C27" s="99">
        <f>SUM(C28:C30)</f>
        <v>6000</v>
      </c>
      <c r="D27" s="99">
        <f>SUM(D28:D30)</f>
        <v>0</v>
      </c>
      <c r="E27" s="103"/>
    </row>
    <row r="28" spans="1:5">
      <c r="A28" s="195" t="s">
        <v>87</v>
      </c>
      <c r="B28" s="195" t="s">
        <v>288</v>
      </c>
      <c r="C28" s="8"/>
      <c r="D28" s="8"/>
      <c r="E28" s="103"/>
    </row>
    <row r="29" spans="1:5">
      <c r="A29" s="195" t="s">
        <v>88</v>
      </c>
      <c r="B29" s="195" t="s">
        <v>291</v>
      </c>
      <c r="C29" s="8"/>
      <c r="D29" s="8"/>
      <c r="E29" s="103"/>
    </row>
    <row r="30" spans="1:5">
      <c r="A30" s="195" t="s">
        <v>384</v>
      </c>
      <c r="B30" s="195" t="s">
        <v>289</v>
      </c>
      <c r="C30" s="8">
        <v>6000</v>
      </c>
      <c r="D30" s="8"/>
      <c r="E30" s="103"/>
    </row>
    <row r="31" spans="1:5">
      <c r="A31" s="81" t="s">
        <v>33</v>
      </c>
      <c r="B31" s="81" t="s">
        <v>425</v>
      </c>
      <c r="C31" s="99">
        <f>SUM(C32:C34)</f>
        <v>0</v>
      </c>
      <c r="D31" s="99">
        <f>SUM(D32:D34)</f>
        <v>0</v>
      </c>
      <c r="E31" s="103"/>
    </row>
    <row r="32" spans="1:5">
      <c r="A32" s="195" t="s">
        <v>12</v>
      </c>
      <c r="B32" s="195" t="s">
        <v>428</v>
      </c>
      <c r="C32" s="8"/>
      <c r="D32" s="8"/>
      <c r="E32" s="103"/>
    </row>
    <row r="33" spans="1:9">
      <c r="A33" s="195" t="s">
        <v>13</v>
      </c>
      <c r="B33" s="195" t="s">
        <v>429</v>
      </c>
      <c r="C33" s="8"/>
      <c r="D33" s="8"/>
      <c r="E33" s="103"/>
    </row>
    <row r="34" spans="1:9">
      <c r="A34" s="195" t="s">
        <v>262</v>
      </c>
      <c r="B34" s="195" t="s">
        <v>430</v>
      </c>
      <c r="C34" s="8"/>
      <c r="D34" s="8"/>
      <c r="E34" s="103"/>
    </row>
    <row r="35" spans="1:9" s="22" customFormat="1">
      <c r="A35" s="81" t="s">
        <v>34</v>
      </c>
      <c r="B35" s="204" t="s">
        <v>381</v>
      </c>
      <c r="C35" s="8"/>
      <c r="D35" s="8"/>
    </row>
    <row r="36" spans="1:9" s="2" customFormat="1">
      <c r="A36" s="1"/>
      <c r="B36" s="199"/>
      <c r="E36" s="5"/>
    </row>
    <row r="37" spans="1:9" s="2" customFormat="1">
      <c r="B37" s="199"/>
      <c r="E37" s="5"/>
    </row>
    <row r="38" spans="1:9">
      <c r="A38" s="1"/>
    </row>
    <row r="39" spans="1:9">
      <c r="A39" s="2"/>
    </row>
    <row r="40" spans="1:9" s="2" customFormat="1">
      <c r="A40" s="66" t="s">
        <v>96</v>
      </c>
      <c r="B40" s="199"/>
      <c r="E40" s="5"/>
    </row>
    <row r="41" spans="1:9" s="2" customFormat="1">
      <c r="B41" s="199"/>
      <c r="E41"/>
      <c r="F41"/>
      <c r="G41"/>
      <c r="H41"/>
      <c r="I41"/>
    </row>
    <row r="42" spans="1:9" s="2" customFormat="1">
      <c r="B42" s="199"/>
      <c r="D42" s="12"/>
      <c r="E42"/>
      <c r="F42"/>
      <c r="G42"/>
      <c r="H42"/>
      <c r="I42"/>
    </row>
    <row r="43" spans="1:9" s="2" customFormat="1">
      <c r="A43"/>
      <c r="B43" s="201" t="s">
        <v>379</v>
      </c>
      <c r="D43" s="12"/>
      <c r="E43"/>
      <c r="F43"/>
      <c r="G43"/>
      <c r="H43"/>
      <c r="I43"/>
    </row>
    <row r="44" spans="1:9" s="2" customFormat="1">
      <c r="A44"/>
      <c r="B44" s="199" t="s">
        <v>251</v>
      </c>
      <c r="D44" s="12"/>
      <c r="E44"/>
      <c r="F44"/>
      <c r="G44"/>
      <c r="H44"/>
      <c r="I44"/>
    </row>
    <row r="45" spans="1:9" customFormat="1" ht="12.75">
      <c r="B45" s="202" t="s">
        <v>127</v>
      </c>
    </row>
    <row r="46" spans="1:9" customFormat="1" ht="12.75">
      <c r="B46" s="203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D5" sqref="D5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7" t="s">
        <v>282</v>
      </c>
      <c r="B1" s="104"/>
      <c r="C1" s="524" t="s">
        <v>97</v>
      </c>
      <c r="D1" s="524"/>
      <c r="E1" s="133"/>
    </row>
    <row r="2" spans="1:12">
      <c r="A2" s="69" t="s">
        <v>128</v>
      </c>
      <c r="B2" s="104"/>
      <c r="C2" s="280" t="s">
        <v>593</v>
      </c>
      <c r="D2" s="286"/>
      <c r="E2" s="133"/>
    </row>
    <row r="3" spans="1:12">
      <c r="A3" s="69"/>
      <c r="B3" s="104"/>
      <c r="C3" s="293"/>
      <c r="D3" s="293"/>
      <c r="E3" s="133"/>
    </row>
    <row r="4" spans="1:12" s="2" customFormat="1">
      <c r="A4" s="70" t="s">
        <v>255</v>
      </c>
      <c r="B4" s="70"/>
      <c r="C4" s="69"/>
      <c r="D4" s="69"/>
      <c r="E4" s="100"/>
      <c r="L4" s="21"/>
    </row>
    <row r="5" spans="1:12" s="2" customFormat="1">
      <c r="A5" s="10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01"/>
      <c r="C5" s="59"/>
      <c r="D5" s="59"/>
      <c r="E5" s="100"/>
    </row>
    <row r="6" spans="1:12" s="2" customFormat="1">
      <c r="A6" s="70"/>
      <c r="B6" s="70"/>
      <c r="C6" s="69"/>
      <c r="D6" s="69"/>
      <c r="E6" s="100"/>
    </row>
    <row r="7" spans="1:12" s="6" customFormat="1">
      <c r="A7" s="292"/>
      <c r="B7" s="292"/>
      <c r="C7" s="71"/>
      <c r="D7" s="71"/>
      <c r="E7" s="134"/>
    </row>
    <row r="8" spans="1:12" s="6" customFormat="1" ht="30">
      <c r="A8" s="98" t="s">
        <v>64</v>
      </c>
      <c r="B8" s="72" t="s">
        <v>11</v>
      </c>
      <c r="C8" s="72" t="s">
        <v>10</v>
      </c>
      <c r="D8" s="72" t="s">
        <v>9</v>
      </c>
      <c r="E8" s="134"/>
    </row>
    <row r="9" spans="1:12" s="9" customFormat="1" ht="18">
      <c r="A9" s="13">
        <v>1</v>
      </c>
      <c r="B9" s="13" t="s">
        <v>57</v>
      </c>
      <c r="C9" s="75">
        <f>SUM(C10,C14,C54,C57,C58,C59,C76)</f>
        <v>171601</v>
      </c>
      <c r="D9" s="75">
        <f>SUM(D10,D14,D54,D57,D58,D59,D65,D72,D73)</f>
        <v>165448</v>
      </c>
      <c r="E9" s="135"/>
    </row>
    <row r="10" spans="1:12" s="9" customFormat="1" ht="18">
      <c r="A10" s="14">
        <v>1.1000000000000001</v>
      </c>
      <c r="B10" s="14" t="s">
        <v>58</v>
      </c>
      <c r="C10" s="77">
        <f>SUM(C11:C13)</f>
        <v>74566</v>
      </c>
      <c r="D10" s="77">
        <f>SUM(D11:D13)</f>
        <v>74566</v>
      </c>
      <c r="E10" s="135"/>
    </row>
    <row r="11" spans="1:12" s="9" customFormat="1" ht="16.5" customHeight="1">
      <c r="A11" s="16" t="s">
        <v>30</v>
      </c>
      <c r="B11" s="16" t="s">
        <v>59</v>
      </c>
      <c r="C11" s="33">
        <v>74566</v>
      </c>
      <c r="D11" s="34">
        <v>74566</v>
      </c>
      <c r="E11" s="135"/>
    </row>
    <row r="12" spans="1:12" ht="16.5" customHeight="1">
      <c r="A12" s="16" t="s">
        <v>31</v>
      </c>
      <c r="B12" s="16" t="s">
        <v>0</v>
      </c>
      <c r="C12" s="33"/>
      <c r="D12" s="34"/>
      <c r="E12" s="133"/>
    </row>
    <row r="13" spans="1:12" ht="16.5" customHeight="1">
      <c r="A13" s="322" t="s">
        <v>433</v>
      </c>
      <c r="B13" s="323" t="s">
        <v>434</v>
      </c>
      <c r="C13" s="323"/>
      <c r="D13" s="323"/>
      <c r="E13" s="133"/>
    </row>
    <row r="14" spans="1:12">
      <c r="A14" s="14">
        <v>1.2</v>
      </c>
      <c r="B14" s="14" t="s">
        <v>60</v>
      </c>
      <c r="C14" s="77">
        <f>SUM(C15,C18,C30:C33,C36,C37,C44,C45,C46,C47,C48,C52,C53)</f>
        <v>62835</v>
      </c>
      <c r="D14" s="77">
        <f>SUM(D15,D18,D30:D33,D36,D37,D44,D45,D46,D47,D48,D52,D53)</f>
        <v>56682</v>
      </c>
      <c r="E14" s="133"/>
    </row>
    <row r="15" spans="1:12">
      <c r="A15" s="16" t="s">
        <v>32</v>
      </c>
      <c r="B15" s="16" t="s">
        <v>1</v>
      </c>
      <c r="C15" s="76">
        <f>SUM(C16:C17)</f>
        <v>36590</v>
      </c>
      <c r="D15" s="76">
        <f>SUM(D16:D17)</f>
        <v>42995</v>
      </c>
      <c r="E15" s="133"/>
    </row>
    <row r="16" spans="1:12" ht="17.25" customHeight="1">
      <c r="A16" s="17" t="s">
        <v>87</v>
      </c>
      <c r="B16" s="17" t="s">
        <v>61</v>
      </c>
      <c r="C16" s="35">
        <v>36590</v>
      </c>
      <c r="D16" s="36">
        <v>42995</v>
      </c>
      <c r="E16" s="133"/>
    </row>
    <row r="17" spans="1:5" ht="17.25" customHeight="1">
      <c r="A17" s="17" t="s">
        <v>88</v>
      </c>
      <c r="B17" s="17" t="s">
        <v>62</v>
      </c>
      <c r="C17" s="35"/>
      <c r="D17" s="36"/>
      <c r="E17" s="133"/>
    </row>
    <row r="18" spans="1:5">
      <c r="A18" s="16" t="s">
        <v>33</v>
      </c>
      <c r="B18" s="16" t="s">
        <v>2</v>
      </c>
      <c r="C18" s="76">
        <f>SUM(C19:C24,C29)</f>
        <v>2376</v>
      </c>
      <c r="D18" s="76">
        <f>SUM(D19:D24,D29)</f>
        <v>2618</v>
      </c>
      <c r="E18" s="133"/>
    </row>
    <row r="19" spans="1:5" ht="30">
      <c r="A19" s="17" t="s">
        <v>12</v>
      </c>
      <c r="B19" s="17" t="s">
        <v>232</v>
      </c>
      <c r="C19" s="37">
        <v>284</v>
      </c>
      <c r="D19" s="38">
        <v>284</v>
      </c>
      <c r="E19" s="133"/>
    </row>
    <row r="20" spans="1:5">
      <c r="A20" s="17" t="s">
        <v>13</v>
      </c>
      <c r="B20" s="17" t="s">
        <v>14</v>
      </c>
      <c r="C20" s="37">
        <v>1116</v>
      </c>
      <c r="D20" s="39">
        <v>1116</v>
      </c>
      <c r="E20" s="133"/>
    </row>
    <row r="21" spans="1:5" ht="30">
      <c r="A21" s="17" t="s">
        <v>262</v>
      </c>
      <c r="B21" s="17" t="s">
        <v>22</v>
      </c>
      <c r="C21" s="37"/>
      <c r="D21" s="40"/>
      <c r="E21" s="133"/>
    </row>
    <row r="22" spans="1:5">
      <c r="A22" s="17" t="s">
        <v>263</v>
      </c>
      <c r="B22" s="17" t="s">
        <v>15</v>
      </c>
      <c r="C22" s="37">
        <v>944</v>
      </c>
      <c r="D22" s="40">
        <v>1186</v>
      </c>
      <c r="E22" s="133"/>
    </row>
    <row r="23" spans="1:5">
      <c r="A23" s="17" t="s">
        <v>264</v>
      </c>
      <c r="B23" s="17" t="s">
        <v>16</v>
      </c>
      <c r="C23" s="37"/>
      <c r="D23" s="40"/>
      <c r="E23" s="133"/>
    </row>
    <row r="24" spans="1:5">
      <c r="A24" s="17" t="s">
        <v>265</v>
      </c>
      <c r="B24" s="17" t="s">
        <v>17</v>
      </c>
      <c r="C24" s="107">
        <f>SUM(C25:C28)</f>
        <v>10</v>
      </c>
      <c r="D24" s="107">
        <f>SUM(D25:D28)</f>
        <v>10</v>
      </c>
      <c r="E24" s="133"/>
    </row>
    <row r="25" spans="1:5" ht="16.5" customHeight="1">
      <c r="A25" s="18" t="s">
        <v>266</v>
      </c>
      <c r="B25" s="18" t="s">
        <v>18</v>
      </c>
      <c r="C25" s="37"/>
      <c r="D25" s="40"/>
      <c r="E25" s="133"/>
    </row>
    <row r="26" spans="1:5" ht="16.5" customHeight="1">
      <c r="A26" s="18" t="s">
        <v>267</v>
      </c>
      <c r="B26" s="18" t="s">
        <v>19</v>
      </c>
      <c r="C26" s="37">
        <v>10</v>
      </c>
      <c r="D26" s="40">
        <v>10</v>
      </c>
      <c r="E26" s="133"/>
    </row>
    <row r="27" spans="1:5" ht="16.5" customHeight="1">
      <c r="A27" s="18" t="s">
        <v>268</v>
      </c>
      <c r="B27" s="18" t="s">
        <v>20</v>
      </c>
      <c r="C27" s="37"/>
      <c r="D27" s="40"/>
      <c r="E27" s="133"/>
    </row>
    <row r="28" spans="1:5" ht="16.5" customHeight="1">
      <c r="A28" s="18" t="s">
        <v>269</v>
      </c>
      <c r="B28" s="18" t="s">
        <v>23</v>
      </c>
      <c r="C28" s="37"/>
      <c r="D28" s="41"/>
      <c r="E28" s="133"/>
    </row>
    <row r="29" spans="1:5">
      <c r="A29" s="17" t="s">
        <v>270</v>
      </c>
      <c r="B29" s="17" t="s">
        <v>21</v>
      </c>
      <c r="C29" s="37">
        <v>22</v>
      </c>
      <c r="D29" s="41">
        <v>22</v>
      </c>
      <c r="E29" s="133"/>
    </row>
    <row r="30" spans="1:5">
      <c r="A30" s="16" t="s">
        <v>34</v>
      </c>
      <c r="B30" s="16" t="s">
        <v>3</v>
      </c>
      <c r="C30" s="33">
        <v>7500</v>
      </c>
      <c r="D30" s="34">
        <v>7500</v>
      </c>
      <c r="E30" s="133"/>
    </row>
    <row r="31" spans="1:5">
      <c r="A31" s="16" t="s">
        <v>35</v>
      </c>
      <c r="B31" s="16" t="s">
        <v>4</v>
      </c>
      <c r="C31" s="33">
        <v>71</v>
      </c>
      <c r="D31" s="34">
        <v>71</v>
      </c>
      <c r="E31" s="133"/>
    </row>
    <row r="32" spans="1:5">
      <c r="A32" s="16" t="s">
        <v>36</v>
      </c>
      <c r="B32" s="16" t="s">
        <v>5</v>
      </c>
      <c r="C32" s="33"/>
      <c r="D32" s="34"/>
      <c r="E32" s="133"/>
    </row>
    <row r="33" spans="1:5">
      <c r="A33" s="16" t="s">
        <v>37</v>
      </c>
      <c r="B33" s="16" t="s">
        <v>63</v>
      </c>
      <c r="C33" s="76">
        <f>SUM(C34:C35)</f>
        <v>3310</v>
      </c>
      <c r="D33" s="76">
        <f>SUM(D34:D35)</f>
        <v>3310</v>
      </c>
      <c r="E33" s="133"/>
    </row>
    <row r="34" spans="1:5">
      <c r="A34" s="17" t="s">
        <v>271</v>
      </c>
      <c r="B34" s="17" t="s">
        <v>56</v>
      </c>
      <c r="C34" s="33">
        <v>2600</v>
      </c>
      <c r="D34" s="34">
        <v>2600</v>
      </c>
      <c r="E34" s="133"/>
    </row>
    <row r="35" spans="1:5">
      <c r="A35" s="17" t="s">
        <v>272</v>
      </c>
      <c r="B35" s="17" t="s">
        <v>55</v>
      </c>
      <c r="C35" s="33">
        <v>710</v>
      </c>
      <c r="D35" s="34">
        <v>710</v>
      </c>
      <c r="E35" s="133"/>
    </row>
    <row r="36" spans="1:5">
      <c r="A36" s="16" t="s">
        <v>38</v>
      </c>
      <c r="B36" s="16" t="s">
        <v>49</v>
      </c>
      <c r="C36" s="33">
        <v>188</v>
      </c>
      <c r="D36" s="34">
        <v>188</v>
      </c>
      <c r="E36" s="133"/>
    </row>
    <row r="37" spans="1:5">
      <c r="A37" s="16" t="s">
        <v>39</v>
      </c>
      <c r="B37" s="16" t="s">
        <v>321</v>
      </c>
      <c r="C37" s="76">
        <f>SUM(C38:C43)</f>
        <v>6000</v>
      </c>
      <c r="D37" s="76">
        <f>SUM(D38:D43)</f>
        <v>0</v>
      </c>
      <c r="E37" s="133"/>
    </row>
    <row r="38" spans="1:5">
      <c r="A38" s="17" t="s">
        <v>318</v>
      </c>
      <c r="B38" s="17" t="s">
        <v>322</v>
      </c>
      <c r="C38" s="33">
        <v>6000</v>
      </c>
      <c r="D38" s="33"/>
      <c r="E38" s="133"/>
    </row>
    <row r="39" spans="1:5">
      <c r="A39" s="17" t="s">
        <v>319</v>
      </c>
      <c r="B39" s="17" t="s">
        <v>323</v>
      </c>
      <c r="C39" s="33"/>
      <c r="D39" s="33"/>
      <c r="E39" s="133"/>
    </row>
    <row r="40" spans="1:5">
      <c r="A40" s="17" t="s">
        <v>320</v>
      </c>
      <c r="B40" s="17" t="s">
        <v>326</v>
      </c>
      <c r="C40" s="33"/>
      <c r="D40" s="34"/>
      <c r="E40" s="133"/>
    </row>
    <row r="41" spans="1:5">
      <c r="A41" s="17" t="s">
        <v>325</v>
      </c>
      <c r="B41" s="17" t="s">
        <v>327</v>
      </c>
      <c r="C41" s="33"/>
      <c r="D41" s="34"/>
      <c r="E41" s="133"/>
    </row>
    <row r="42" spans="1:5">
      <c r="A42" s="17" t="s">
        <v>328</v>
      </c>
      <c r="B42" s="17" t="s">
        <v>418</v>
      </c>
      <c r="C42" s="33"/>
      <c r="D42" s="34"/>
      <c r="E42" s="133"/>
    </row>
    <row r="43" spans="1:5">
      <c r="A43" s="17" t="s">
        <v>419</v>
      </c>
      <c r="B43" s="17" t="s">
        <v>324</v>
      </c>
      <c r="C43" s="33"/>
      <c r="D43" s="34"/>
      <c r="E43" s="133"/>
    </row>
    <row r="44" spans="1:5" ht="30">
      <c r="A44" s="16" t="s">
        <v>40</v>
      </c>
      <c r="B44" s="16" t="s">
        <v>28</v>
      </c>
      <c r="C44" s="33"/>
      <c r="D44" s="34"/>
      <c r="E44" s="133"/>
    </row>
    <row r="45" spans="1:5">
      <c r="A45" s="16" t="s">
        <v>41</v>
      </c>
      <c r="B45" s="16" t="s">
        <v>24</v>
      </c>
      <c r="C45" s="33"/>
      <c r="D45" s="34"/>
      <c r="E45" s="133"/>
    </row>
    <row r="46" spans="1:5">
      <c r="A46" s="16" t="s">
        <v>42</v>
      </c>
      <c r="B46" s="16" t="s">
        <v>25</v>
      </c>
      <c r="C46" s="33"/>
      <c r="D46" s="34"/>
      <c r="E46" s="133"/>
    </row>
    <row r="47" spans="1:5">
      <c r="A47" s="16" t="s">
        <v>43</v>
      </c>
      <c r="B47" s="16" t="s">
        <v>26</v>
      </c>
      <c r="C47" s="33"/>
      <c r="D47" s="34"/>
      <c r="E47" s="133"/>
    </row>
    <row r="48" spans="1:5">
      <c r="A48" s="16" t="s">
        <v>44</v>
      </c>
      <c r="B48" s="16" t="s">
        <v>277</v>
      </c>
      <c r="C48" s="76">
        <f>SUM(C49:C51)</f>
        <v>6800</v>
      </c>
      <c r="D48" s="76">
        <f>SUM(D49:D51)</f>
        <v>0</v>
      </c>
      <c r="E48" s="133"/>
    </row>
    <row r="49" spans="1:5">
      <c r="A49" s="90" t="s">
        <v>333</v>
      </c>
      <c r="B49" s="90" t="s">
        <v>336</v>
      </c>
      <c r="C49" s="33">
        <v>6800</v>
      </c>
      <c r="D49" s="34"/>
      <c r="E49" s="133"/>
    </row>
    <row r="50" spans="1:5">
      <c r="A50" s="90" t="s">
        <v>334</v>
      </c>
      <c r="B50" s="90" t="s">
        <v>335</v>
      </c>
      <c r="C50" s="33"/>
      <c r="D50" s="34"/>
      <c r="E50" s="133"/>
    </row>
    <row r="51" spans="1:5">
      <c r="A51" s="90" t="s">
        <v>337</v>
      </c>
      <c r="B51" s="90" t="s">
        <v>338</v>
      </c>
      <c r="C51" s="33"/>
      <c r="D51" s="34"/>
      <c r="E51" s="133"/>
    </row>
    <row r="52" spans="1:5" ht="26.25" customHeight="1">
      <c r="A52" s="16" t="s">
        <v>45</v>
      </c>
      <c r="B52" s="16" t="s">
        <v>29</v>
      </c>
      <c r="C52" s="33"/>
      <c r="D52" s="34"/>
      <c r="E52" s="133"/>
    </row>
    <row r="53" spans="1:5">
      <c r="A53" s="16" t="s">
        <v>46</v>
      </c>
      <c r="B53" s="16" t="s">
        <v>6</v>
      </c>
      <c r="C53" s="33"/>
      <c r="D53" s="34"/>
      <c r="E53" s="133"/>
    </row>
    <row r="54" spans="1:5" ht="30">
      <c r="A54" s="14">
        <v>1.3</v>
      </c>
      <c r="B54" s="80" t="s">
        <v>359</v>
      </c>
      <c r="C54" s="77">
        <f>SUM(C55:C56)</f>
        <v>30869</v>
      </c>
      <c r="D54" s="77">
        <f>SUM(D55:D56)</f>
        <v>30869</v>
      </c>
      <c r="E54" s="133"/>
    </row>
    <row r="55" spans="1:5" ht="30">
      <c r="A55" s="16" t="s">
        <v>50</v>
      </c>
      <c r="B55" s="16" t="s">
        <v>48</v>
      </c>
      <c r="C55" s="33"/>
      <c r="D55" s="34"/>
      <c r="E55" s="133"/>
    </row>
    <row r="56" spans="1:5">
      <c r="A56" s="16" t="s">
        <v>51</v>
      </c>
      <c r="B56" s="16" t="s">
        <v>47</v>
      </c>
      <c r="C56" s="33">
        <v>30869</v>
      </c>
      <c r="D56" s="34">
        <v>30869</v>
      </c>
      <c r="E56" s="133"/>
    </row>
    <row r="57" spans="1:5">
      <c r="A57" s="14">
        <v>1.4</v>
      </c>
      <c r="B57" s="14" t="s">
        <v>361</v>
      </c>
      <c r="C57" s="33"/>
      <c r="D57" s="34"/>
      <c r="E57" s="133"/>
    </row>
    <row r="58" spans="1:5">
      <c r="A58" s="14">
        <v>1.5</v>
      </c>
      <c r="B58" s="14" t="s">
        <v>7</v>
      </c>
      <c r="C58" s="37"/>
      <c r="D58" s="40"/>
      <c r="E58" s="133"/>
    </row>
    <row r="59" spans="1:5">
      <c r="A59" s="14">
        <v>1.6</v>
      </c>
      <c r="B59" s="45" t="s">
        <v>8</v>
      </c>
      <c r="C59" s="77">
        <f>SUM(C60:C64)</f>
        <v>3331</v>
      </c>
      <c r="D59" s="77">
        <f>SUM(D60:D64)</f>
        <v>3331</v>
      </c>
      <c r="E59" s="133"/>
    </row>
    <row r="60" spans="1:5">
      <c r="A60" s="16" t="s">
        <v>278</v>
      </c>
      <c r="B60" s="46" t="s">
        <v>52</v>
      </c>
      <c r="C60" s="37">
        <v>3331</v>
      </c>
      <c r="D60" s="40">
        <v>3331</v>
      </c>
      <c r="E60" s="133"/>
    </row>
    <row r="61" spans="1:5" ht="30">
      <c r="A61" s="16" t="s">
        <v>279</v>
      </c>
      <c r="B61" s="46" t="s">
        <v>54</v>
      </c>
      <c r="C61" s="37"/>
      <c r="D61" s="40"/>
      <c r="E61" s="133"/>
    </row>
    <row r="62" spans="1:5">
      <c r="A62" s="16" t="s">
        <v>280</v>
      </c>
      <c r="B62" s="46" t="s">
        <v>53</v>
      </c>
      <c r="C62" s="40"/>
      <c r="D62" s="40"/>
      <c r="E62" s="133"/>
    </row>
    <row r="63" spans="1:5">
      <c r="A63" s="16" t="s">
        <v>281</v>
      </c>
      <c r="B63" s="46" t="s">
        <v>27</v>
      </c>
      <c r="C63" s="37"/>
      <c r="D63" s="40"/>
      <c r="E63" s="133"/>
    </row>
    <row r="64" spans="1:5">
      <c r="A64" s="16" t="s">
        <v>305</v>
      </c>
      <c r="B64" s="177" t="s">
        <v>306</v>
      </c>
      <c r="C64" s="37"/>
      <c r="D64" s="178"/>
      <c r="E64" s="133"/>
    </row>
    <row r="65" spans="1:5">
      <c r="A65" s="13">
        <v>2</v>
      </c>
      <c r="B65" s="47" t="s">
        <v>95</v>
      </c>
      <c r="C65" s="211"/>
      <c r="D65" s="108">
        <f>SUM(D66:D71)</f>
        <v>0</v>
      </c>
      <c r="E65" s="133"/>
    </row>
    <row r="66" spans="1:5">
      <c r="A66" s="15">
        <v>2.1</v>
      </c>
      <c r="B66" s="48" t="s">
        <v>89</v>
      </c>
      <c r="C66" s="211"/>
      <c r="D66" s="42"/>
      <c r="E66" s="133"/>
    </row>
    <row r="67" spans="1:5">
      <c r="A67" s="15">
        <v>2.2000000000000002</v>
      </c>
      <c r="B67" s="48" t="s">
        <v>93</v>
      </c>
      <c r="C67" s="213"/>
      <c r="D67" s="43"/>
      <c r="E67" s="133"/>
    </row>
    <row r="68" spans="1:5">
      <c r="A68" s="15">
        <v>2.2999999999999998</v>
      </c>
      <c r="B68" s="48" t="s">
        <v>92</v>
      </c>
      <c r="C68" s="213"/>
      <c r="D68" s="43"/>
      <c r="E68" s="133"/>
    </row>
    <row r="69" spans="1:5">
      <c r="A69" s="15">
        <v>2.4</v>
      </c>
      <c r="B69" s="48" t="s">
        <v>94</v>
      </c>
      <c r="C69" s="213"/>
      <c r="D69" s="43"/>
      <c r="E69" s="133"/>
    </row>
    <row r="70" spans="1:5">
      <c r="A70" s="15">
        <v>2.5</v>
      </c>
      <c r="B70" s="48" t="s">
        <v>90</v>
      </c>
      <c r="C70" s="213"/>
      <c r="D70" s="43"/>
      <c r="E70" s="133"/>
    </row>
    <row r="71" spans="1:5">
      <c r="A71" s="15">
        <v>2.6</v>
      </c>
      <c r="B71" s="48" t="s">
        <v>91</v>
      </c>
      <c r="C71" s="213"/>
      <c r="D71" s="43"/>
      <c r="E71" s="133"/>
    </row>
    <row r="72" spans="1:5" s="2" customFormat="1">
      <c r="A72" s="13">
        <v>3</v>
      </c>
      <c r="B72" s="209" t="s">
        <v>380</v>
      </c>
      <c r="C72" s="212"/>
      <c r="D72" s="210"/>
      <c r="E72" s="97"/>
    </row>
    <row r="73" spans="1:5" s="2" customFormat="1">
      <c r="A73" s="13">
        <v>4</v>
      </c>
      <c r="B73" s="13" t="s">
        <v>234</v>
      </c>
      <c r="C73" s="212">
        <f>SUM(C74:C75)</f>
        <v>0</v>
      </c>
      <c r="D73" s="78">
        <f>SUM(D74:D75)</f>
        <v>0</v>
      </c>
      <c r="E73" s="97"/>
    </row>
    <row r="74" spans="1:5" s="2" customFormat="1">
      <c r="A74" s="15">
        <v>4.0999999999999996</v>
      </c>
      <c r="B74" s="15" t="s">
        <v>235</v>
      </c>
      <c r="C74" s="8"/>
      <c r="D74" s="8"/>
      <c r="E74" s="97"/>
    </row>
    <row r="75" spans="1:5" s="2" customFormat="1">
      <c r="A75" s="15">
        <v>4.2</v>
      </c>
      <c r="B75" s="15" t="s">
        <v>236</v>
      </c>
      <c r="C75" s="8"/>
      <c r="D75" s="8"/>
      <c r="E75" s="97"/>
    </row>
    <row r="76" spans="1:5" s="2" customFormat="1">
      <c r="A76" s="13">
        <v>5</v>
      </c>
      <c r="B76" s="208" t="s">
        <v>260</v>
      </c>
      <c r="C76" s="8"/>
      <c r="D76" s="78"/>
      <c r="E76" s="97"/>
    </row>
    <row r="77" spans="1:5" s="2" customFormat="1">
      <c r="A77" s="302"/>
      <c r="B77" s="302"/>
      <c r="C77" s="12"/>
      <c r="D77" s="12"/>
      <c r="E77" s="97"/>
    </row>
    <row r="78" spans="1:5" s="2" customFormat="1">
      <c r="A78" s="525" t="s">
        <v>420</v>
      </c>
      <c r="B78" s="525"/>
      <c r="C78" s="525"/>
      <c r="D78" s="525"/>
      <c r="E78" s="97"/>
    </row>
    <row r="79" spans="1:5" s="2" customFormat="1">
      <c r="A79" s="302"/>
      <c r="B79" s="302"/>
      <c r="C79" s="12"/>
      <c r="D79" s="12"/>
      <c r="E79" s="97"/>
    </row>
    <row r="80" spans="1:5" s="22" customFormat="1" ht="12.75"/>
    <row r="81" spans="1:9" s="2" customFormat="1">
      <c r="A81" s="66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421</v>
      </c>
      <c r="D84" s="12"/>
      <c r="E84"/>
      <c r="F84"/>
      <c r="G84"/>
      <c r="H84"/>
      <c r="I84"/>
    </row>
    <row r="85" spans="1:9" s="2" customFormat="1">
      <c r="A85"/>
      <c r="B85" s="526" t="s">
        <v>422</v>
      </c>
      <c r="C85" s="526"/>
      <c r="D85" s="526"/>
      <c r="E85"/>
      <c r="F85"/>
      <c r="G85"/>
      <c r="H85"/>
      <c r="I85"/>
    </row>
    <row r="86" spans="1:9" customFormat="1" ht="12.75">
      <c r="B86" s="64" t="s">
        <v>423</v>
      </c>
    </row>
    <row r="87" spans="1:9" s="2" customFormat="1">
      <c r="A87" s="11"/>
      <c r="B87" s="526" t="s">
        <v>424</v>
      </c>
      <c r="C87" s="526"/>
      <c r="D87" s="526"/>
    </row>
    <row r="88" spans="1:9" s="22" customFormat="1" ht="12.75"/>
    <row r="89" spans="1:9" s="22" customFormat="1" ht="12.75"/>
  </sheetData>
  <mergeCells count="4">
    <mergeCell ref="C1:D1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H6" sqref="H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7" t="s">
        <v>303</v>
      </c>
      <c r="B1" s="70"/>
      <c r="C1" s="524" t="s">
        <v>97</v>
      </c>
      <c r="D1" s="524"/>
      <c r="E1" s="84"/>
    </row>
    <row r="2" spans="1:5" s="6" customFormat="1">
      <c r="A2" s="67" t="s">
        <v>297</v>
      </c>
      <c r="B2" s="70"/>
      <c r="C2" s="280" t="s">
        <v>593</v>
      </c>
      <c r="D2" s="286"/>
      <c r="E2" s="84"/>
    </row>
    <row r="3" spans="1:5" s="6" customFormat="1">
      <c r="A3" s="69" t="s">
        <v>128</v>
      </c>
      <c r="B3" s="67"/>
      <c r="C3" s="144"/>
      <c r="D3" s="144"/>
      <c r="E3" s="84"/>
    </row>
    <row r="4" spans="1:5" s="6" customFormat="1">
      <c r="A4" s="69"/>
      <c r="B4" s="69"/>
      <c r="C4" s="144"/>
      <c r="D4" s="144"/>
      <c r="E4" s="84"/>
    </row>
    <row r="5" spans="1:5">
      <c r="A5" s="70" t="e">
        <f>#REF!</f>
        <v>#REF!</v>
      </c>
      <c r="B5" s="70"/>
      <c r="C5" s="69"/>
      <c r="D5" s="69"/>
      <c r="E5" s="85"/>
    </row>
    <row r="6" spans="1:5">
      <c r="A6" s="365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73"/>
      <c r="C6" s="74"/>
      <c r="D6" s="74"/>
      <c r="E6" s="85"/>
    </row>
    <row r="7" spans="1:5">
      <c r="A7" s="70"/>
      <c r="B7" s="70"/>
      <c r="C7" s="69"/>
      <c r="D7" s="69"/>
      <c r="E7" s="85"/>
    </row>
    <row r="8" spans="1:5" s="6" customFormat="1">
      <c r="A8" s="143"/>
      <c r="B8" s="143"/>
      <c r="C8" s="71"/>
      <c r="D8" s="71"/>
      <c r="E8" s="84"/>
    </row>
    <row r="9" spans="1:5" s="6" customFormat="1" ht="30">
      <c r="A9" s="82" t="s">
        <v>64</v>
      </c>
      <c r="B9" s="82" t="s">
        <v>302</v>
      </c>
      <c r="C9" s="72" t="s">
        <v>10</v>
      </c>
      <c r="D9" s="72" t="s">
        <v>9</v>
      </c>
      <c r="E9" s="84"/>
    </row>
    <row r="10" spans="1:5" s="9" customFormat="1" ht="18">
      <c r="A10" s="91" t="s">
        <v>298</v>
      </c>
      <c r="B10" s="91" t="s">
        <v>559</v>
      </c>
      <c r="C10" s="4">
        <v>30610</v>
      </c>
      <c r="D10" s="4">
        <v>30610</v>
      </c>
      <c r="E10" s="86"/>
    </row>
    <row r="11" spans="1:5" s="10" customFormat="1">
      <c r="A11" s="91" t="s">
        <v>299</v>
      </c>
      <c r="B11" s="80" t="s">
        <v>560</v>
      </c>
      <c r="C11" s="4">
        <v>35</v>
      </c>
      <c r="D11" s="4">
        <v>35</v>
      </c>
      <c r="E11" s="87"/>
    </row>
    <row r="12" spans="1:5" s="10" customFormat="1">
      <c r="A12" s="80" t="s">
        <v>259</v>
      </c>
      <c r="B12" s="80" t="s">
        <v>561</v>
      </c>
      <c r="C12" s="4">
        <v>104</v>
      </c>
      <c r="D12" s="4">
        <v>104</v>
      </c>
      <c r="E12" s="87"/>
    </row>
    <row r="13" spans="1:5" s="10" customFormat="1">
      <c r="A13" s="80" t="s">
        <v>259</v>
      </c>
      <c r="B13" s="473" t="s">
        <v>562</v>
      </c>
      <c r="C13" s="474">
        <v>120</v>
      </c>
      <c r="D13" s="474">
        <v>120</v>
      </c>
      <c r="E13" s="87"/>
    </row>
    <row r="14" spans="1:5" s="10" customFormat="1">
      <c r="A14" s="80" t="s">
        <v>259</v>
      </c>
      <c r="B14" s="91"/>
      <c r="C14" s="4"/>
      <c r="D14" s="4"/>
      <c r="E14" s="87"/>
    </row>
    <row r="15" spans="1:5" s="10" customFormat="1">
      <c r="A15" s="80" t="s">
        <v>259</v>
      </c>
      <c r="B15" s="80"/>
      <c r="C15" s="4"/>
      <c r="D15" s="4"/>
      <c r="E15" s="87"/>
    </row>
    <row r="16" spans="1:5" s="10" customFormat="1">
      <c r="A16" s="80" t="s">
        <v>259</v>
      </c>
      <c r="B16" s="80"/>
      <c r="C16" s="4"/>
      <c r="D16" s="4"/>
      <c r="E16" s="87"/>
    </row>
    <row r="17" spans="1:5" s="10" customFormat="1" ht="17.25" customHeight="1">
      <c r="A17" s="91" t="s">
        <v>300</v>
      </c>
      <c r="B17" s="473"/>
      <c r="C17" s="474"/>
      <c r="D17" s="474"/>
      <c r="E17" s="87"/>
    </row>
    <row r="18" spans="1:5" s="10" customFormat="1" ht="18" customHeight="1">
      <c r="A18" s="91" t="s">
        <v>301</v>
      </c>
      <c r="B18" s="80"/>
      <c r="C18" s="4"/>
      <c r="D18" s="4"/>
      <c r="E18" s="87"/>
    </row>
    <row r="19" spans="1:5" s="10" customFormat="1">
      <c r="A19" s="80" t="s">
        <v>259</v>
      </c>
      <c r="B19" s="80"/>
      <c r="C19" s="4"/>
      <c r="D19" s="4"/>
      <c r="E19" s="87"/>
    </row>
    <row r="20" spans="1:5" s="10" customFormat="1">
      <c r="A20" s="80" t="s">
        <v>259</v>
      </c>
      <c r="B20" s="80"/>
      <c r="C20" s="4"/>
      <c r="D20" s="4"/>
      <c r="E20" s="87"/>
    </row>
    <row r="21" spans="1:5" s="10" customFormat="1">
      <c r="A21" s="80" t="s">
        <v>259</v>
      </c>
      <c r="B21" s="80"/>
      <c r="C21" s="4"/>
      <c r="D21" s="4"/>
      <c r="E21" s="87"/>
    </row>
    <row r="22" spans="1:5" s="10" customFormat="1">
      <c r="A22" s="80" t="s">
        <v>259</v>
      </c>
      <c r="B22" s="80"/>
      <c r="C22" s="4"/>
      <c r="D22" s="4"/>
      <c r="E22" s="87"/>
    </row>
    <row r="23" spans="1:5" s="10" customFormat="1">
      <c r="A23" s="80" t="s">
        <v>259</v>
      </c>
      <c r="B23" s="80"/>
      <c r="C23" s="4"/>
      <c r="D23" s="4"/>
      <c r="E23" s="87"/>
    </row>
    <row r="24" spans="1:5" s="3" customFormat="1">
      <c r="A24" s="81"/>
      <c r="B24" s="81"/>
      <c r="C24" s="4"/>
      <c r="D24" s="4"/>
      <c r="E24" s="88"/>
    </row>
    <row r="25" spans="1:5">
      <c r="A25" s="92"/>
      <c r="B25" s="92" t="s">
        <v>304</v>
      </c>
      <c r="C25" s="79">
        <f>SUM(C10:C24)</f>
        <v>30869</v>
      </c>
      <c r="D25" s="79">
        <f>SUM(D10:D24)</f>
        <v>30869</v>
      </c>
      <c r="E25" s="89"/>
    </row>
    <row r="26" spans="1:5">
      <c r="A26" s="44"/>
      <c r="B26" s="44"/>
    </row>
    <row r="27" spans="1:5">
      <c r="A27" s="2" t="s">
        <v>368</v>
      </c>
      <c r="E27" s="5"/>
    </row>
    <row r="28" spans="1:5">
      <c r="A28" s="2" t="s">
        <v>363</v>
      </c>
    </row>
    <row r="29" spans="1:5">
      <c r="A29" s="176" t="s">
        <v>364</v>
      </c>
    </row>
    <row r="30" spans="1:5">
      <c r="A30" s="176"/>
    </row>
    <row r="31" spans="1:5">
      <c r="A31" s="176" t="s">
        <v>316</v>
      </c>
    </row>
    <row r="32" spans="1:5" s="22" customFormat="1" ht="12.75"/>
    <row r="33" spans="1:9">
      <c r="A33" s="66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6"/>
      <c r="B36" s="66" t="s">
        <v>252</v>
      </c>
      <c r="D36" s="12"/>
      <c r="E36"/>
      <c r="F36"/>
      <c r="G36"/>
      <c r="H36"/>
      <c r="I36"/>
    </row>
    <row r="37" spans="1:9">
      <c r="B37" s="2" t="s">
        <v>251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2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0"/>
  <sheetViews>
    <sheetView view="pageBreakPreview" topLeftCell="A64" zoomScale="80" zoomScaleSheetLayoutView="80" workbookViewId="0">
      <selection activeCell="G4" sqref="G4"/>
    </sheetView>
  </sheetViews>
  <sheetFormatPr defaultRowHeight="12.75"/>
  <cols>
    <col min="1" max="1" width="5.42578125" style="160" customWidth="1"/>
    <col min="2" max="2" width="19.7109375" style="160" customWidth="1"/>
    <col min="3" max="3" width="26" style="160" customWidth="1"/>
    <col min="4" max="4" width="17" style="160" customWidth="1"/>
    <col min="5" max="5" width="20" style="160" customWidth="1"/>
    <col min="6" max="6" width="14.7109375" style="160" customWidth="1"/>
    <col min="7" max="7" width="15.42578125" style="160" customWidth="1"/>
    <col min="8" max="8" width="12.5703125" style="160" customWidth="1"/>
    <col min="9" max="9" width="29.7109375" style="160" customWidth="1"/>
    <col min="10" max="10" width="0" style="160" hidden="1" customWidth="1"/>
    <col min="11" max="16384" width="9.140625" style="160"/>
  </cols>
  <sheetData>
    <row r="1" spans="1:10" ht="15">
      <c r="A1" s="67" t="s">
        <v>395</v>
      </c>
      <c r="B1" s="67"/>
      <c r="C1" s="70"/>
      <c r="D1" s="70"/>
      <c r="E1" s="70"/>
      <c r="F1" s="70"/>
      <c r="G1" s="218"/>
      <c r="H1" s="218"/>
      <c r="I1" s="524" t="s">
        <v>97</v>
      </c>
      <c r="J1" s="524"/>
    </row>
    <row r="2" spans="1:10" ht="15">
      <c r="A2" s="69" t="s">
        <v>128</v>
      </c>
      <c r="B2" s="67"/>
      <c r="C2" s="70"/>
      <c r="D2" s="70"/>
      <c r="E2" s="70"/>
      <c r="F2" s="70"/>
      <c r="G2" s="218"/>
      <c r="H2" s="218"/>
      <c r="I2" s="280" t="s">
        <v>593</v>
      </c>
      <c r="J2" s="286"/>
    </row>
    <row r="3" spans="1:10" ht="15">
      <c r="A3" s="69"/>
      <c r="B3" s="69"/>
      <c r="C3" s="67"/>
      <c r="D3" s="67"/>
      <c r="E3" s="67"/>
      <c r="F3" s="67"/>
      <c r="G3" s="218"/>
      <c r="H3" s="218"/>
      <c r="I3" s="218"/>
    </row>
    <row r="4" spans="1:10" ht="15">
      <c r="A4" s="70" t="s">
        <v>255</v>
      </c>
      <c r="B4" s="70"/>
      <c r="C4" s="70"/>
      <c r="D4" s="70"/>
      <c r="E4" s="70"/>
      <c r="F4" s="70"/>
      <c r="G4" s="69"/>
      <c r="H4" s="69"/>
      <c r="I4" s="69"/>
    </row>
    <row r="5" spans="1:10" ht="15">
      <c r="A5" s="365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73"/>
      <c r="C5" s="73"/>
      <c r="D5" s="73"/>
      <c r="E5" s="73"/>
      <c r="F5" s="73"/>
      <c r="G5" s="74"/>
      <c r="H5" s="74"/>
      <c r="I5" s="74"/>
    </row>
    <row r="6" spans="1:10" ht="15">
      <c r="A6" s="70"/>
      <c r="B6" s="70"/>
      <c r="C6" s="70"/>
      <c r="D6" s="70"/>
      <c r="E6" s="70"/>
      <c r="F6" s="70"/>
      <c r="G6" s="69"/>
      <c r="H6" s="69"/>
      <c r="I6" s="69"/>
    </row>
    <row r="7" spans="1:10" ht="15">
      <c r="A7" s="217"/>
      <c r="B7" s="217"/>
      <c r="C7" s="217"/>
      <c r="D7" s="217"/>
      <c r="E7" s="217"/>
      <c r="F7" s="217"/>
      <c r="G7" s="71"/>
      <c r="H7" s="71"/>
      <c r="I7" s="71"/>
    </row>
    <row r="8" spans="1:10" ht="45">
      <c r="A8" s="83" t="s">
        <v>64</v>
      </c>
      <c r="B8" s="83" t="s">
        <v>307</v>
      </c>
      <c r="C8" s="83" t="s">
        <v>308</v>
      </c>
      <c r="D8" s="83" t="s">
        <v>214</v>
      </c>
      <c r="E8" s="83" t="s">
        <v>312</v>
      </c>
      <c r="F8" s="83" t="s">
        <v>315</v>
      </c>
      <c r="G8" s="72" t="s">
        <v>10</v>
      </c>
      <c r="H8" s="72" t="s">
        <v>9</v>
      </c>
      <c r="I8" s="72" t="s">
        <v>352</v>
      </c>
      <c r="J8" s="188" t="s">
        <v>314</v>
      </c>
    </row>
    <row r="9" spans="1:10" ht="15">
      <c r="A9" s="91">
        <v>1</v>
      </c>
      <c r="B9" s="467" t="s">
        <v>463</v>
      </c>
      <c r="C9" s="467" t="s">
        <v>464</v>
      </c>
      <c r="D9" s="458" t="s">
        <v>465</v>
      </c>
      <c r="E9" s="467" t="s">
        <v>530</v>
      </c>
      <c r="F9" s="467" t="s">
        <v>314</v>
      </c>
      <c r="G9" s="4">
        <v>22313.5</v>
      </c>
      <c r="H9" s="4">
        <v>22313.5</v>
      </c>
      <c r="I9" s="471">
        <f t="shared" ref="I9:I19" si="0">G9*20%</f>
        <v>4462.7</v>
      </c>
      <c r="J9" s="188" t="s">
        <v>0</v>
      </c>
    </row>
    <row r="10" spans="1:10" ht="15">
      <c r="A10" s="91">
        <v>2</v>
      </c>
      <c r="B10" s="80" t="s">
        <v>466</v>
      </c>
      <c r="C10" s="80" t="s">
        <v>467</v>
      </c>
      <c r="D10" s="458" t="s">
        <v>468</v>
      </c>
      <c r="E10" s="80" t="s">
        <v>532</v>
      </c>
      <c r="F10" s="467" t="s">
        <v>314</v>
      </c>
      <c r="G10" s="4">
        <v>10000</v>
      </c>
      <c r="H10" s="4">
        <v>10000</v>
      </c>
      <c r="I10" s="471">
        <f>G10*20%</f>
        <v>2000</v>
      </c>
    </row>
    <row r="11" spans="1:10" ht="15">
      <c r="A11" s="91">
        <v>3</v>
      </c>
      <c r="B11" s="80" t="s">
        <v>552</v>
      </c>
      <c r="C11" s="80" t="s">
        <v>553</v>
      </c>
      <c r="D11" s="458" t="s">
        <v>554</v>
      </c>
      <c r="E11" s="80" t="s">
        <v>555</v>
      </c>
      <c r="F11" s="467" t="s">
        <v>314</v>
      </c>
      <c r="G11" s="4">
        <v>6975</v>
      </c>
      <c r="H11" s="4">
        <v>6975</v>
      </c>
      <c r="I11" s="471">
        <f>G11*20%</f>
        <v>1395</v>
      </c>
    </row>
    <row r="12" spans="1:10" ht="15">
      <c r="A12" s="91">
        <v>4</v>
      </c>
      <c r="B12" s="80" t="s">
        <v>533</v>
      </c>
      <c r="C12" s="80" t="s">
        <v>534</v>
      </c>
      <c r="D12" s="468" t="s">
        <v>535</v>
      </c>
      <c r="E12" s="80" t="s">
        <v>536</v>
      </c>
      <c r="F12" s="467" t="s">
        <v>314</v>
      </c>
      <c r="G12" s="4">
        <v>1294</v>
      </c>
      <c r="H12" s="4">
        <v>1294</v>
      </c>
      <c r="I12" s="471">
        <f>G12*20%</f>
        <v>258.8</v>
      </c>
    </row>
    <row r="13" spans="1:10" ht="15">
      <c r="A13" s="91">
        <v>5</v>
      </c>
      <c r="B13" s="80" t="s">
        <v>537</v>
      </c>
      <c r="C13" s="80" t="s">
        <v>538</v>
      </c>
      <c r="D13" s="468" t="s">
        <v>539</v>
      </c>
      <c r="E13" s="80" t="s">
        <v>531</v>
      </c>
      <c r="F13" s="467" t="s">
        <v>314</v>
      </c>
      <c r="G13" s="4">
        <v>3625</v>
      </c>
      <c r="H13" s="4">
        <v>3625</v>
      </c>
      <c r="I13" s="471">
        <f>G13*20%</f>
        <v>725</v>
      </c>
    </row>
    <row r="14" spans="1:10" ht="15">
      <c r="A14" s="91">
        <v>6</v>
      </c>
      <c r="B14" s="80" t="s">
        <v>472</v>
      </c>
      <c r="C14" s="80" t="s">
        <v>473</v>
      </c>
      <c r="D14" s="468" t="s">
        <v>474</v>
      </c>
      <c r="E14" s="80" t="s">
        <v>540</v>
      </c>
      <c r="F14" s="467" t="s">
        <v>314</v>
      </c>
      <c r="G14" s="4">
        <v>2000</v>
      </c>
      <c r="H14" s="4">
        <v>2000</v>
      </c>
      <c r="I14" s="471">
        <f t="shared" si="0"/>
        <v>400</v>
      </c>
    </row>
    <row r="15" spans="1:10" ht="15">
      <c r="A15" s="91">
        <v>7</v>
      </c>
      <c r="B15" s="80" t="s">
        <v>541</v>
      </c>
      <c r="C15" s="80" t="s">
        <v>542</v>
      </c>
      <c r="D15" s="468" t="s">
        <v>543</v>
      </c>
      <c r="E15" s="80" t="s">
        <v>531</v>
      </c>
      <c r="F15" s="467" t="s">
        <v>314</v>
      </c>
      <c r="G15" s="4">
        <v>2500</v>
      </c>
      <c r="H15" s="4">
        <v>2500</v>
      </c>
      <c r="I15" s="471">
        <f t="shared" si="0"/>
        <v>500</v>
      </c>
    </row>
    <row r="16" spans="1:10" ht="15">
      <c r="A16" s="91">
        <v>8</v>
      </c>
      <c r="B16" s="80" t="s">
        <v>544</v>
      </c>
      <c r="C16" s="80" t="s">
        <v>545</v>
      </c>
      <c r="D16" s="468" t="s">
        <v>546</v>
      </c>
      <c r="E16" s="80" t="s">
        <v>531</v>
      </c>
      <c r="F16" s="467" t="s">
        <v>314</v>
      </c>
      <c r="G16" s="4">
        <v>1250</v>
      </c>
      <c r="H16" s="4">
        <v>1250</v>
      </c>
      <c r="I16" s="471">
        <f t="shared" si="0"/>
        <v>250</v>
      </c>
    </row>
    <row r="17" spans="1:9" ht="15">
      <c r="A17" s="91">
        <v>9</v>
      </c>
      <c r="B17" s="80" t="s">
        <v>547</v>
      </c>
      <c r="C17" s="80" t="s">
        <v>548</v>
      </c>
      <c r="D17" s="469" t="s">
        <v>498</v>
      </c>
      <c r="E17" s="80" t="s">
        <v>531</v>
      </c>
      <c r="F17" s="467" t="s">
        <v>314</v>
      </c>
      <c r="G17" s="4">
        <v>4250</v>
      </c>
      <c r="H17" s="4">
        <v>4250</v>
      </c>
      <c r="I17" s="471">
        <f t="shared" si="0"/>
        <v>850</v>
      </c>
    </row>
    <row r="18" spans="1:9" ht="15">
      <c r="A18" s="91">
        <v>10</v>
      </c>
      <c r="B18" s="80" t="s">
        <v>549</v>
      </c>
      <c r="C18" s="80" t="s">
        <v>550</v>
      </c>
      <c r="D18" s="458" t="s">
        <v>551</v>
      </c>
      <c r="E18" s="80" t="s">
        <v>531</v>
      </c>
      <c r="F18" s="467" t="s">
        <v>314</v>
      </c>
      <c r="G18" s="4">
        <v>500</v>
      </c>
      <c r="H18" s="4">
        <v>500</v>
      </c>
      <c r="I18" s="471">
        <f t="shared" si="0"/>
        <v>100</v>
      </c>
    </row>
    <row r="19" spans="1:9" ht="15">
      <c r="A19" s="91">
        <v>11</v>
      </c>
      <c r="B19" s="468" t="s">
        <v>475</v>
      </c>
      <c r="C19" s="468" t="s">
        <v>476</v>
      </c>
      <c r="D19" s="468" t="s">
        <v>477</v>
      </c>
      <c r="E19" s="468" t="s">
        <v>531</v>
      </c>
      <c r="F19" s="458" t="s">
        <v>314</v>
      </c>
      <c r="G19" s="4">
        <v>6375</v>
      </c>
      <c r="H19" s="4">
        <v>6375</v>
      </c>
      <c r="I19" s="472">
        <f t="shared" si="0"/>
        <v>1275</v>
      </c>
    </row>
    <row r="20" spans="1:9" ht="15">
      <c r="A20" s="91">
        <v>12</v>
      </c>
      <c r="B20" s="468" t="s">
        <v>469</v>
      </c>
      <c r="C20" s="468" t="s">
        <v>470</v>
      </c>
      <c r="D20" s="468" t="s">
        <v>471</v>
      </c>
      <c r="E20" s="468" t="s">
        <v>556</v>
      </c>
      <c r="F20" s="458" t="s">
        <v>314</v>
      </c>
      <c r="G20" s="4">
        <v>3375</v>
      </c>
      <c r="H20" s="4">
        <v>3375</v>
      </c>
      <c r="I20" s="472">
        <f t="shared" ref="I20:I83" si="1">G20*20%</f>
        <v>675</v>
      </c>
    </row>
    <row r="21" spans="1:9" ht="15">
      <c r="A21" s="91">
        <v>13</v>
      </c>
      <c r="B21" s="468" t="s">
        <v>590</v>
      </c>
      <c r="C21" s="468" t="s">
        <v>591</v>
      </c>
      <c r="D21" s="468" t="s">
        <v>592</v>
      </c>
      <c r="E21" s="468" t="s">
        <v>531</v>
      </c>
      <c r="F21" s="458" t="s">
        <v>314</v>
      </c>
      <c r="G21" s="4">
        <v>2500</v>
      </c>
      <c r="H21" s="4">
        <v>2500</v>
      </c>
      <c r="I21" s="472">
        <f t="shared" si="1"/>
        <v>500</v>
      </c>
    </row>
    <row r="22" spans="1:9" ht="15">
      <c r="A22" s="91">
        <v>14</v>
      </c>
      <c r="B22" s="498" t="s">
        <v>603</v>
      </c>
      <c r="C22" s="498" t="s">
        <v>604</v>
      </c>
      <c r="D22" s="497" t="s">
        <v>595</v>
      </c>
      <c r="E22" s="468" t="s">
        <v>683</v>
      </c>
      <c r="F22" s="458" t="s">
        <v>314</v>
      </c>
      <c r="G22" s="4">
        <v>100</v>
      </c>
      <c r="H22" s="4">
        <v>100</v>
      </c>
      <c r="I22" s="499">
        <f t="shared" si="1"/>
        <v>20</v>
      </c>
    </row>
    <row r="23" spans="1:9" ht="15">
      <c r="A23" s="91">
        <v>15</v>
      </c>
      <c r="B23" s="498" t="s">
        <v>605</v>
      </c>
      <c r="C23" s="498" t="s">
        <v>606</v>
      </c>
      <c r="D23" s="497" t="s">
        <v>596</v>
      </c>
      <c r="E23" s="468" t="s">
        <v>683</v>
      </c>
      <c r="F23" s="458" t="s">
        <v>314</v>
      </c>
      <c r="G23" s="4">
        <v>100</v>
      </c>
      <c r="H23" s="4">
        <v>100</v>
      </c>
      <c r="I23" s="499">
        <f t="shared" si="1"/>
        <v>20</v>
      </c>
    </row>
    <row r="24" spans="1:9" ht="15">
      <c r="A24" s="91">
        <v>16</v>
      </c>
      <c r="B24" s="498" t="s">
        <v>563</v>
      </c>
      <c r="C24" s="498" t="s">
        <v>607</v>
      </c>
      <c r="D24" s="497">
        <v>62007014358</v>
      </c>
      <c r="E24" s="468" t="s">
        <v>683</v>
      </c>
      <c r="F24" s="458" t="s">
        <v>314</v>
      </c>
      <c r="G24" s="4">
        <v>100</v>
      </c>
      <c r="H24" s="4">
        <v>100</v>
      </c>
      <c r="I24" s="499">
        <f t="shared" si="1"/>
        <v>20</v>
      </c>
    </row>
    <row r="25" spans="1:9" ht="15">
      <c r="A25" s="91">
        <v>17</v>
      </c>
      <c r="B25" s="498" t="s">
        <v>549</v>
      </c>
      <c r="C25" s="498" t="s">
        <v>608</v>
      </c>
      <c r="D25" s="497" t="s">
        <v>597</v>
      </c>
      <c r="E25" s="468" t="s">
        <v>683</v>
      </c>
      <c r="F25" s="458" t="s">
        <v>314</v>
      </c>
      <c r="G25" s="4">
        <v>100</v>
      </c>
      <c r="H25" s="4">
        <v>100</v>
      </c>
      <c r="I25" s="499">
        <f t="shared" si="1"/>
        <v>20</v>
      </c>
    </row>
    <row r="26" spans="1:9" ht="15">
      <c r="A26" s="91">
        <v>18</v>
      </c>
      <c r="B26" s="498" t="s">
        <v>609</v>
      </c>
      <c r="C26" s="498" t="s">
        <v>610</v>
      </c>
      <c r="D26" s="497" t="s">
        <v>598</v>
      </c>
      <c r="E26" s="468" t="s">
        <v>683</v>
      </c>
      <c r="F26" s="458" t="s">
        <v>314</v>
      </c>
      <c r="G26" s="4">
        <v>100</v>
      </c>
      <c r="H26" s="4">
        <v>100</v>
      </c>
      <c r="I26" s="499">
        <f t="shared" si="1"/>
        <v>20</v>
      </c>
    </row>
    <row r="27" spans="1:9" ht="15">
      <c r="A27" s="91">
        <v>19</v>
      </c>
      <c r="B27" s="498" t="s">
        <v>611</v>
      </c>
      <c r="C27" s="498" t="s">
        <v>612</v>
      </c>
      <c r="D27" s="497" t="s">
        <v>599</v>
      </c>
      <c r="E27" s="468" t="s">
        <v>683</v>
      </c>
      <c r="F27" s="458" t="s">
        <v>314</v>
      </c>
      <c r="G27" s="4">
        <v>100</v>
      </c>
      <c r="H27" s="4">
        <v>100</v>
      </c>
      <c r="I27" s="499">
        <f t="shared" si="1"/>
        <v>20</v>
      </c>
    </row>
    <row r="28" spans="1:9" ht="15">
      <c r="A28" s="91">
        <v>20</v>
      </c>
      <c r="B28" s="498" t="s">
        <v>613</v>
      </c>
      <c r="C28" s="498" t="s">
        <v>614</v>
      </c>
      <c r="D28" s="497" t="s">
        <v>600</v>
      </c>
      <c r="E28" s="468" t="s">
        <v>683</v>
      </c>
      <c r="F28" s="458" t="s">
        <v>314</v>
      </c>
      <c r="G28" s="4">
        <v>100</v>
      </c>
      <c r="H28" s="4">
        <v>100</v>
      </c>
      <c r="I28" s="499">
        <f t="shared" si="1"/>
        <v>20</v>
      </c>
    </row>
    <row r="29" spans="1:9" ht="15">
      <c r="A29" s="91">
        <v>21</v>
      </c>
      <c r="B29" s="498" t="s">
        <v>615</v>
      </c>
      <c r="C29" s="498" t="s">
        <v>614</v>
      </c>
      <c r="D29" s="497" t="s">
        <v>601</v>
      </c>
      <c r="E29" s="468" t="s">
        <v>683</v>
      </c>
      <c r="F29" s="458" t="s">
        <v>314</v>
      </c>
      <c r="G29" s="4">
        <v>100</v>
      </c>
      <c r="H29" s="4">
        <v>100</v>
      </c>
      <c r="I29" s="499">
        <f t="shared" si="1"/>
        <v>20</v>
      </c>
    </row>
    <row r="30" spans="1:9" ht="15">
      <c r="A30" s="91">
        <v>22</v>
      </c>
      <c r="B30" s="498" t="s">
        <v>616</v>
      </c>
      <c r="C30" s="498" t="s">
        <v>617</v>
      </c>
      <c r="D30" s="497">
        <v>62007012228</v>
      </c>
      <c r="E30" s="468" t="s">
        <v>683</v>
      </c>
      <c r="F30" s="458" t="s">
        <v>314</v>
      </c>
      <c r="G30" s="4">
        <v>100</v>
      </c>
      <c r="H30" s="4">
        <v>100</v>
      </c>
      <c r="I30" s="499">
        <f t="shared" si="1"/>
        <v>20</v>
      </c>
    </row>
    <row r="31" spans="1:9" ht="15">
      <c r="A31" s="91">
        <v>23</v>
      </c>
      <c r="B31" s="498" t="s">
        <v>618</v>
      </c>
      <c r="C31" s="498" t="s">
        <v>619</v>
      </c>
      <c r="D31" s="497">
        <v>43001016347</v>
      </c>
      <c r="E31" s="468" t="s">
        <v>683</v>
      </c>
      <c r="F31" s="458" t="s">
        <v>314</v>
      </c>
      <c r="G31" s="4">
        <v>100</v>
      </c>
      <c r="H31" s="4">
        <v>100</v>
      </c>
      <c r="I31" s="499">
        <f t="shared" si="1"/>
        <v>20</v>
      </c>
    </row>
    <row r="32" spans="1:9" ht="15">
      <c r="A32" s="91">
        <v>24</v>
      </c>
      <c r="B32" s="498" t="s">
        <v>620</v>
      </c>
      <c r="C32" s="498" t="s">
        <v>614</v>
      </c>
      <c r="D32" s="497" t="s">
        <v>602</v>
      </c>
      <c r="E32" s="468" t="s">
        <v>683</v>
      </c>
      <c r="F32" s="458" t="s">
        <v>314</v>
      </c>
      <c r="G32" s="4">
        <v>100</v>
      </c>
      <c r="H32" s="4">
        <v>100</v>
      </c>
      <c r="I32" s="499">
        <f t="shared" si="1"/>
        <v>20</v>
      </c>
    </row>
    <row r="33" spans="1:9" ht="15">
      <c r="A33" s="91">
        <v>25</v>
      </c>
      <c r="B33" s="498" t="s">
        <v>630</v>
      </c>
      <c r="C33" s="498" t="s">
        <v>631</v>
      </c>
      <c r="D33" s="497">
        <v>33001069230</v>
      </c>
      <c r="E33" s="468" t="s">
        <v>683</v>
      </c>
      <c r="F33" s="458" t="s">
        <v>314</v>
      </c>
      <c r="G33" s="4">
        <v>100</v>
      </c>
      <c r="H33" s="4">
        <v>100</v>
      </c>
      <c r="I33" s="499">
        <f t="shared" si="1"/>
        <v>20</v>
      </c>
    </row>
    <row r="34" spans="1:9" ht="15">
      <c r="A34" s="91">
        <v>26</v>
      </c>
      <c r="B34" s="498" t="s">
        <v>632</v>
      </c>
      <c r="C34" s="498" t="s">
        <v>614</v>
      </c>
      <c r="D34" s="497" t="s">
        <v>621</v>
      </c>
      <c r="E34" s="468" t="s">
        <v>683</v>
      </c>
      <c r="F34" s="458" t="s">
        <v>314</v>
      </c>
      <c r="G34" s="4">
        <v>100</v>
      </c>
      <c r="H34" s="4">
        <v>100</v>
      </c>
      <c r="I34" s="499">
        <f t="shared" si="1"/>
        <v>20</v>
      </c>
    </row>
    <row r="35" spans="1:9" ht="15">
      <c r="A35" s="91">
        <v>27</v>
      </c>
      <c r="B35" s="498" t="s">
        <v>549</v>
      </c>
      <c r="C35" s="498" t="s">
        <v>633</v>
      </c>
      <c r="D35" s="497" t="s">
        <v>622</v>
      </c>
      <c r="E35" s="468" t="s">
        <v>683</v>
      </c>
      <c r="F35" s="458" t="s">
        <v>314</v>
      </c>
      <c r="G35" s="4">
        <v>100</v>
      </c>
      <c r="H35" s="4">
        <v>100</v>
      </c>
      <c r="I35" s="499">
        <f t="shared" si="1"/>
        <v>20</v>
      </c>
    </row>
    <row r="36" spans="1:9" ht="15">
      <c r="A36" s="91">
        <v>28</v>
      </c>
      <c r="B36" s="498" t="s">
        <v>634</v>
      </c>
      <c r="C36" s="498" t="s">
        <v>635</v>
      </c>
      <c r="D36" s="497">
        <v>62002001028</v>
      </c>
      <c r="E36" s="468" t="s">
        <v>683</v>
      </c>
      <c r="F36" s="458" t="s">
        <v>314</v>
      </c>
      <c r="G36" s="4">
        <v>100</v>
      </c>
      <c r="H36" s="4">
        <v>100</v>
      </c>
      <c r="I36" s="499">
        <f t="shared" si="1"/>
        <v>20</v>
      </c>
    </row>
    <row r="37" spans="1:9" ht="15">
      <c r="A37" s="91">
        <v>29</v>
      </c>
      <c r="B37" s="498" t="s">
        <v>636</v>
      </c>
      <c r="C37" s="498" t="s">
        <v>612</v>
      </c>
      <c r="D37" s="497">
        <v>62002001966</v>
      </c>
      <c r="E37" s="468" t="s">
        <v>683</v>
      </c>
      <c r="F37" s="458" t="s">
        <v>314</v>
      </c>
      <c r="G37" s="4">
        <v>100</v>
      </c>
      <c r="H37" s="4">
        <v>100</v>
      </c>
      <c r="I37" s="499">
        <f t="shared" si="1"/>
        <v>20</v>
      </c>
    </row>
    <row r="38" spans="1:9" ht="15">
      <c r="A38" s="91">
        <v>30</v>
      </c>
      <c r="B38" s="498" t="s">
        <v>637</v>
      </c>
      <c r="C38" s="498" t="s">
        <v>631</v>
      </c>
      <c r="D38" s="497">
        <v>33001019316</v>
      </c>
      <c r="E38" s="468" t="s">
        <v>683</v>
      </c>
      <c r="F38" s="458" t="s">
        <v>314</v>
      </c>
      <c r="G38" s="4">
        <v>100</v>
      </c>
      <c r="H38" s="4">
        <v>100</v>
      </c>
      <c r="I38" s="499">
        <f t="shared" si="1"/>
        <v>20</v>
      </c>
    </row>
    <row r="39" spans="1:9" ht="15">
      <c r="A39" s="91">
        <v>31</v>
      </c>
      <c r="B39" s="498" t="s">
        <v>638</v>
      </c>
      <c r="C39" s="498" t="s">
        <v>639</v>
      </c>
      <c r="D39" s="497" t="s">
        <v>623</v>
      </c>
      <c r="E39" s="468" t="s">
        <v>683</v>
      </c>
      <c r="F39" s="458" t="s">
        <v>314</v>
      </c>
      <c r="G39" s="4">
        <v>100</v>
      </c>
      <c r="H39" s="4">
        <v>100</v>
      </c>
      <c r="I39" s="499">
        <f t="shared" si="1"/>
        <v>20</v>
      </c>
    </row>
    <row r="40" spans="1:9" ht="15">
      <c r="A40" s="91">
        <v>32</v>
      </c>
      <c r="B40" s="498" t="s">
        <v>640</v>
      </c>
      <c r="C40" s="498" t="s">
        <v>641</v>
      </c>
      <c r="D40" s="497" t="s">
        <v>624</v>
      </c>
      <c r="E40" s="468" t="s">
        <v>683</v>
      </c>
      <c r="F40" s="458" t="s">
        <v>314</v>
      </c>
      <c r="G40" s="4">
        <v>100</v>
      </c>
      <c r="H40" s="4">
        <v>100</v>
      </c>
      <c r="I40" s="499">
        <f t="shared" si="1"/>
        <v>20</v>
      </c>
    </row>
    <row r="41" spans="1:9" ht="15">
      <c r="A41" s="91">
        <v>33</v>
      </c>
      <c r="B41" s="498" t="s">
        <v>642</v>
      </c>
      <c r="C41" s="498" t="s">
        <v>643</v>
      </c>
      <c r="D41" s="497">
        <v>33001000298</v>
      </c>
      <c r="E41" s="468" t="s">
        <v>683</v>
      </c>
      <c r="F41" s="458" t="s">
        <v>314</v>
      </c>
      <c r="G41" s="4">
        <v>100</v>
      </c>
      <c r="H41" s="4">
        <v>100</v>
      </c>
      <c r="I41" s="499">
        <f t="shared" si="1"/>
        <v>20</v>
      </c>
    </row>
    <row r="42" spans="1:9" ht="15">
      <c r="A42" s="91">
        <v>34</v>
      </c>
      <c r="B42" s="498" t="s">
        <v>644</v>
      </c>
      <c r="C42" s="498" t="s">
        <v>645</v>
      </c>
      <c r="D42" s="497">
        <v>33001080064</v>
      </c>
      <c r="E42" s="468" t="s">
        <v>683</v>
      </c>
      <c r="F42" s="458" t="s">
        <v>314</v>
      </c>
      <c r="G42" s="4">
        <v>100</v>
      </c>
      <c r="H42" s="4">
        <v>100</v>
      </c>
      <c r="I42" s="499">
        <f t="shared" si="1"/>
        <v>20</v>
      </c>
    </row>
    <row r="43" spans="1:9" ht="15">
      <c r="A43" s="91">
        <v>35</v>
      </c>
      <c r="B43" s="498" t="s">
        <v>646</v>
      </c>
      <c r="C43" s="498" t="s">
        <v>645</v>
      </c>
      <c r="D43" s="497">
        <v>33001081169</v>
      </c>
      <c r="E43" s="468" t="s">
        <v>683</v>
      </c>
      <c r="F43" s="458" t="s">
        <v>314</v>
      </c>
      <c r="G43" s="4">
        <v>100</v>
      </c>
      <c r="H43" s="4">
        <v>100</v>
      </c>
      <c r="I43" s="499">
        <f t="shared" si="1"/>
        <v>20</v>
      </c>
    </row>
    <row r="44" spans="1:9" ht="15">
      <c r="A44" s="91">
        <v>36</v>
      </c>
      <c r="B44" s="498" t="s">
        <v>647</v>
      </c>
      <c r="C44" s="498" t="s">
        <v>648</v>
      </c>
      <c r="D44" s="497">
        <v>60001136836</v>
      </c>
      <c r="E44" s="468" t="s">
        <v>683</v>
      </c>
      <c r="F44" s="458" t="s">
        <v>314</v>
      </c>
      <c r="G44" s="4">
        <v>100</v>
      </c>
      <c r="H44" s="4">
        <v>100</v>
      </c>
      <c r="I44" s="499">
        <f t="shared" si="1"/>
        <v>20</v>
      </c>
    </row>
    <row r="45" spans="1:9" ht="15">
      <c r="A45" s="91">
        <v>37</v>
      </c>
      <c r="B45" s="498" t="s">
        <v>649</v>
      </c>
      <c r="C45" s="498" t="s">
        <v>650</v>
      </c>
      <c r="D45" s="497">
        <v>62001036993</v>
      </c>
      <c r="E45" s="468" t="s">
        <v>683</v>
      </c>
      <c r="F45" s="458" t="s">
        <v>314</v>
      </c>
      <c r="G45" s="4">
        <v>100</v>
      </c>
      <c r="H45" s="4">
        <v>100</v>
      </c>
      <c r="I45" s="499">
        <f t="shared" si="1"/>
        <v>20</v>
      </c>
    </row>
    <row r="46" spans="1:9" ht="15">
      <c r="A46" s="91">
        <v>38</v>
      </c>
      <c r="B46" s="498" t="s">
        <v>651</v>
      </c>
      <c r="C46" s="498" t="s">
        <v>652</v>
      </c>
      <c r="D46" s="497">
        <v>62004022088</v>
      </c>
      <c r="E46" s="468" t="s">
        <v>683</v>
      </c>
      <c r="F46" s="458" t="s">
        <v>314</v>
      </c>
      <c r="G46" s="4">
        <v>100</v>
      </c>
      <c r="H46" s="4">
        <v>100</v>
      </c>
      <c r="I46" s="499">
        <f t="shared" si="1"/>
        <v>20</v>
      </c>
    </row>
    <row r="47" spans="1:9" ht="15">
      <c r="A47" s="91">
        <v>39</v>
      </c>
      <c r="B47" s="498" t="s">
        <v>653</v>
      </c>
      <c r="C47" s="498" t="s">
        <v>654</v>
      </c>
      <c r="D47" s="497" t="s">
        <v>625</v>
      </c>
      <c r="E47" s="468" t="s">
        <v>683</v>
      </c>
      <c r="F47" s="458" t="s">
        <v>314</v>
      </c>
      <c r="G47" s="4">
        <v>100</v>
      </c>
      <c r="H47" s="4">
        <v>100</v>
      </c>
      <c r="I47" s="499">
        <f t="shared" si="1"/>
        <v>20</v>
      </c>
    </row>
    <row r="48" spans="1:9" ht="15">
      <c r="A48" s="91">
        <v>40</v>
      </c>
      <c r="B48" s="498" t="s">
        <v>655</v>
      </c>
      <c r="C48" s="498" t="s">
        <v>656</v>
      </c>
      <c r="D48" s="497" t="s">
        <v>626</v>
      </c>
      <c r="E48" s="468" t="s">
        <v>683</v>
      </c>
      <c r="F48" s="458" t="s">
        <v>314</v>
      </c>
      <c r="G48" s="4">
        <v>100</v>
      </c>
      <c r="H48" s="4">
        <v>100</v>
      </c>
      <c r="I48" s="499">
        <f t="shared" si="1"/>
        <v>20</v>
      </c>
    </row>
    <row r="49" spans="1:9" ht="15">
      <c r="A49" s="91">
        <v>41</v>
      </c>
      <c r="B49" s="498" t="s">
        <v>657</v>
      </c>
      <c r="C49" s="498" t="s">
        <v>658</v>
      </c>
      <c r="D49" s="497" t="s">
        <v>627</v>
      </c>
      <c r="E49" s="468" t="s">
        <v>683</v>
      </c>
      <c r="F49" s="458" t="s">
        <v>314</v>
      </c>
      <c r="G49" s="4">
        <v>100</v>
      </c>
      <c r="H49" s="4">
        <v>100</v>
      </c>
      <c r="I49" s="499">
        <f t="shared" si="1"/>
        <v>20</v>
      </c>
    </row>
    <row r="50" spans="1:9" ht="15">
      <c r="A50" s="91">
        <v>42</v>
      </c>
      <c r="B50" s="498" t="s">
        <v>659</v>
      </c>
      <c r="C50" s="498" t="s">
        <v>654</v>
      </c>
      <c r="D50" s="497" t="s">
        <v>628</v>
      </c>
      <c r="E50" s="468" t="s">
        <v>683</v>
      </c>
      <c r="F50" s="458" t="s">
        <v>314</v>
      </c>
      <c r="G50" s="4">
        <v>100</v>
      </c>
      <c r="H50" s="4">
        <v>100</v>
      </c>
      <c r="I50" s="499">
        <f t="shared" si="1"/>
        <v>20</v>
      </c>
    </row>
    <row r="51" spans="1:9" ht="15">
      <c r="A51" s="91">
        <v>43</v>
      </c>
      <c r="B51" s="498" t="s">
        <v>660</v>
      </c>
      <c r="C51" s="498" t="s">
        <v>661</v>
      </c>
      <c r="D51" s="497">
        <v>29001009162</v>
      </c>
      <c r="E51" s="468" t="s">
        <v>683</v>
      </c>
      <c r="F51" s="458" t="s">
        <v>314</v>
      </c>
      <c r="G51" s="4">
        <v>100</v>
      </c>
      <c r="H51" s="4">
        <v>100</v>
      </c>
      <c r="I51" s="499">
        <f t="shared" si="1"/>
        <v>20</v>
      </c>
    </row>
    <row r="52" spans="1:9" ht="15">
      <c r="A52" s="91">
        <v>44</v>
      </c>
      <c r="B52" s="498" t="s">
        <v>662</v>
      </c>
      <c r="C52" s="498" t="s">
        <v>663</v>
      </c>
      <c r="D52" s="497">
        <v>35001046175</v>
      </c>
      <c r="E52" s="468" t="s">
        <v>683</v>
      </c>
      <c r="F52" s="458" t="s">
        <v>314</v>
      </c>
      <c r="G52" s="4">
        <v>100</v>
      </c>
      <c r="H52" s="4">
        <v>100</v>
      </c>
      <c r="I52" s="499">
        <f t="shared" si="1"/>
        <v>20</v>
      </c>
    </row>
    <row r="53" spans="1:9" ht="15">
      <c r="A53" s="91">
        <v>45</v>
      </c>
      <c r="B53" s="498" t="s">
        <v>664</v>
      </c>
      <c r="C53" s="498" t="s">
        <v>665</v>
      </c>
      <c r="D53" s="497">
        <v>35001040415</v>
      </c>
      <c r="E53" s="468" t="s">
        <v>683</v>
      </c>
      <c r="F53" s="458" t="s">
        <v>314</v>
      </c>
      <c r="G53" s="4">
        <v>100</v>
      </c>
      <c r="H53" s="4">
        <v>100</v>
      </c>
      <c r="I53" s="499">
        <f t="shared" si="1"/>
        <v>20</v>
      </c>
    </row>
    <row r="54" spans="1:9" ht="15">
      <c r="A54" s="91">
        <v>46</v>
      </c>
      <c r="B54" s="498" t="s">
        <v>666</v>
      </c>
      <c r="C54" s="498" t="s">
        <v>667</v>
      </c>
      <c r="D54" s="497">
        <v>12002000527</v>
      </c>
      <c r="E54" s="468" t="s">
        <v>683</v>
      </c>
      <c r="F54" s="458" t="s">
        <v>314</v>
      </c>
      <c r="G54" s="4">
        <v>100</v>
      </c>
      <c r="H54" s="4">
        <v>100</v>
      </c>
      <c r="I54" s="499">
        <f t="shared" si="1"/>
        <v>20</v>
      </c>
    </row>
    <row r="55" spans="1:9" ht="15">
      <c r="A55" s="91">
        <v>47</v>
      </c>
      <c r="B55" s="498" t="s">
        <v>668</v>
      </c>
      <c r="C55" s="498" t="s">
        <v>669</v>
      </c>
      <c r="D55" s="497">
        <v>61010016749</v>
      </c>
      <c r="E55" s="468" t="s">
        <v>683</v>
      </c>
      <c r="F55" s="458" t="s">
        <v>314</v>
      </c>
      <c r="G55" s="4">
        <v>100</v>
      </c>
      <c r="H55" s="4">
        <v>100</v>
      </c>
      <c r="I55" s="499">
        <f t="shared" si="1"/>
        <v>20</v>
      </c>
    </row>
    <row r="56" spans="1:9" ht="15">
      <c r="A56" s="91">
        <v>48</v>
      </c>
      <c r="B56" s="498" t="s">
        <v>670</v>
      </c>
      <c r="C56" s="498" t="s">
        <v>671</v>
      </c>
      <c r="D56" s="497">
        <v>35001064491</v>
      </c>
      <c r="E56" s="468" t="s">
        <v>683</v>
      </c>
      <c r="F56" s="458" t="s">
        <v>314</v>
      </c>
      <c r="G56" s="4">
        <v>100</v>
      </c>
      <c r="H56" s="4">
        <v>100</v>
      </c>
      <c r="I56" s="499">
        <f t="shared" si="1"/>
        <v>20</v>
      </c>
    </row>
    <row r="57" spans="1:9" ht="15">
      <c r="A57" s="91">
        <v>49</v>
      </c>
      <c r="B57" s="498" t="s">
        <v>672</v>
      </c>
      <c r="C57" s="498" t="s">
        <v>673</v>
      </c>
      <c r="D57" s="497">
        <v>20001016850</v>
      </c>
      <c r="E57" s="468" t="s">
        <v>683</v>
      </c>
      <c r="F57" s="458" t="s">
        <v>314</v>
      </c>
      <c r="G57" s="4">
        <v>100</v>
      </c>
      <c r="H57" s="4">
        <v>100</v>
      </c>
      <c r="I57" s="499">
        <f t="shared" si="1"/>
        <v>20</v>
      </c>
    </row>
    <row r="58" spans="1:9" ht="15">
      <c r="A58" s="91">
        <v>50</v>
      </c>
      <c r="B58" s="498" t="s">
        <v>674</v>
      </c>
      <c r="C58" s="498" t="s">
        <v>675</v>
      </c>
      <c r="D58" s="497">
        <v>20001007301</v>
      </c>
      <c r="E58" s="468" t="s">
        <v>683</v>
      </c>
      <c r="F58" s="458" t="s">
        <v>314</v>
      </c>
      <c r="G58" s="4">
        <v>100</v>
      </c>
      <c r="H58" s="4">
        <v>100</v>
      </c>
      <c r="I58" s="499">
        <f t="shared" si="1"/>
        <v>20</v>
      </c>
    </row>
    <row r="59" spans="1:9" ht="15">
      <c r="A59" s="91">
        <v>51</v>
      </c>
      <c r="B59" s="498" t="s">
        <v>676</v>
      </c>
      <c r="C59" s="498" t="s">
        <v>677</v>
      </c>
      <c r="D59" s="497">
        <v>20001018639</v>
      </c>
      <c r="E59" s="468" t="s">
        <v>683</v>
      </c>
      <c r="F59" s="458" t="s">
        <v>314</v>
      </c>
      <c r="G59" s="4">
        <v>100</v>
      </c>
      <c r="H59" s="4">
        <v>100</v>
      </c>
      <c r="I59" s="499">
        <f t="shared" si="1"/>
        <v>20</v>
      </c>
    </row>
    <row r="60" spans="1:9" ht="15">
      <c r="A60" s="91">
        <v>52</v>
      </c>
      <c r="B60" s="498" t="s">
        <v>674</v>
      </c>
      <c r="C60" s="498" t="s">
        <v>678</v>
      </c>
      <c r="D60" s="497">
        <v>20001001119</v>
      </c>
      <c r="E60" s="468" t="s">
        <v>683</v>
      </c>
      <c r="F60" s="458" t="s">
        <v>314</v>
      </c>
      <c r="G60" s="4">
        <v>100</v>
      </c>
      <c r="H60" s="4">
        <v>100</v>
      </c>
      <c r="I60" s="499">
        <f t="shared" si="1"/>
        <v>20</v>
      </c>
    </row>
    <row r="61" spans="1:9" ht="15">
      <c r="A61" s="91">
        <v>53</v>
      </c>
      <c r="B61" s="498" t="s">
        <v>630</v>
      </c>
      <c r="C61" s="498" t="s">
        <v>679</v>
      </c>
      <c r="D61" s="497">
        <v>20001050829</v>
      </c>
      <c r="E61" s="468" t="s">
        <v>683</v>
      </c>
      <c r="F61" s="458" t="s">
        <v>314</v>
      </c>
      <c r="G61" s="4">
        <v>100</v>
      </c>
      <c r="H61" s="4">
        <v>100</v>
      </c>
      <c r="I61" s="499">
        <f t="shared" si="1"/>
        <v>20</v>
      </c>
    </row>
    <row r="62" spans="1:9" ht="15">
      <c r="A62" s="91">
        <v>54</v>
      </c>
      <c r="B62" s="498" t="s">
        <v>533</v>
      </c>
      <c r="C62" s="498" t="s">
        <v>680</v>
      </c>
      <c r="D62" s="497">
        <v>57001051444</v>
      </c>
      <c r="E62" s="468" t="s">
        <v>683</v>
      </c>
      <c r="F62" s="458" t="s">
        <v>314</v>
      </c>
      <c r="G62" s="4">
        <v>100</v>
      </c>
      <c r="H62" s="4">
        <v>100</v>
      </c>
      <c r="I62" s="499">
        <f t="shared" si="1"/>
        <v>20</v>
      </c>
    </row>
    <row r="63" spans="1:9" ht="15">
      <c r="A63" s="91">
        <v>55</v>
      </c>
      <c r="B63" s="498" t="s">
        <v>681</v>
      </c>
      <c r="C63" s="498" t="s">
        <v>682</v>
      </c>
      <c r="D63" s="497" t="s">
        <v>629</v>
      </c>
      <c r="E63" s="468" t="s">
        <v>683</v>
      </c>
      <c r="F63" s="458" t="s">
        <v>314</v>
      </c>
      <c r="G63" s="4">
        <v>100</v>
      </c>
      <c r="H63" s="4">
        <v>100</v>
      </c>
      <c r="I63" s="499">
        <f t="shared" si="1"/>
        <v>20</v>
      </c>
    </row>
    <row r="64" spans="1:9" ht="15">
      <c r="A64" s="91">
        <v>56</v>
      </c>
      <c r="B64" s="501" t="s">
        <v>685</v>
      </c>
      <c r="C64" s="502" t="s">
        <v>686</v>
      </c>
      <c r="D64" s="500">
        <v>41001003915</v>
      </c>
      <c r="E64" s="468" t="s">
        <v>683</v>
      </c>
      <c r="F64" s="458" t="s">
        <v>314</v>
      </c>
      <c r="G64" s="4">
        <v>100</v>
      </c>
      <c r="H64" s="4">
        <v>100</v>
      </c>
      <c r="I64" s="499">
        <f t="shared" si="1"/>
        <v>20</v>
      </c>
    </row>
    <row r="65" spans="1:9" ht="15">
      <c r="A65" s="91">
        <v>57</v>
      </c>
      <c r="B65" s="501" t="s">
        <v>563</v>
      </c>
      <c r="C65" s="502" t="s">
        <v>687</v>
      </c>
      <c r="D65" s="500">
        <v>41001006399</v>
      </c>
      <c r="E65" s="468" t="s">
        <v>683</v>
      </c>
      <c r="F65" s="458" t="s">
        <v>314</v>
      </c>
      <c r="G65" s="4">
        <v>100</v>
      </c>
      <c r="H65" s="4">
        <v>100</v>
      </c>
      <c r="I65" s="499">
        <f t="shared" si="1"/>
        <v>20</v>
      </c>
    </row>
    <row r="66" spans="1:9" ht="15">
      <c r="A66" s="91">
        <v>58</v>
      </c>
      <c r="B66" s="501" t="s">
        <v>549</v>
      </c>
      <c r="C66" s="502" t="s">
        <v>688</v>
      </c>
      <c r="D66" s="500">
        <v>41001005848</v>
      </c>
      <c r="E66" s="468" t="s">
        <v>683</v>
      </c>
      <c r="F66" s="458" t="s">
        <v>314</v>
      </c>
      <c r="G66" s="4">
        <v>100</v>
      </c>
      <c r="H66" s="4">
        <v>100</v>
      </c>
      <c r="I66" s="499">
        <f t="shared" si="1"/>
        <v>20</v>
      </c>
    </row>
    <row r="67" spans="1:9" ht="15">
      <c r="A67" s="91">
        <v>59</v>
      </c>
      <c r="B67" s="501" t="s">
        <v>689</v>
      </c>
      <c r="C67" s="502" t="s">
        <v>690</v>
      </c>
      <c r="D67" s="500">
        <v>41001009944</v>
      </c>
      <c r="E67" s="468" t="s">
        <v>683</v>
      </c>
      <c r="F67" s="458" t="s">
        <v>314</v>
      </c>
      <c r="G67" s="4">
        <v>100</v>
      </c>
      <c r="H67" s="4">
        <v>100</v>
      </c>
      <c r="I67" s="499">
        <f t="shared" si="1"/>
        <v>20</v>
      </c>
    </row>
    <row r="68" spans="1:9" ht="15">
      <c r="A68" s="91">
        <v>60</v>
      </c>
      <c r="B68" s="501" t="s">
        <v>691</v>
      </c>
      <c r="C68" s="502" t="s">
        <v>692</v>
      </c>
      <c r="D68" s="500">
        <v>60001010669</v>
      </c>
      <c r="E68" s="468" t="s">
        <v>683</v>
      </c>
      <c r="F68" s="458" t="s">
        <v>314</v>
      </c>
      <c r="G68" s="4">
        <v>100</v>
      </c>
      <c r="H68" s="4">
        <v>100</v>
      </c>
      <c r="I68" s="499">
        <f t="shared" si="1"/>
        <v>20</v>
      </c>
    </row>
    <row r="69" spans="1:9" ht="15">
      <c r="A69" s="91">
        <v>61</v>
      </c>
      <c r="B69" s="501" t="s">
        <v>693</v>
      </c>
      <c r="C69" s="502" t="s">
        <v>694</v>
      </c>
      <c r="D69" s="500">
        <v>21001040943</v>
      </c>
      <c r="E69" s="468" t="s">
        <v>683</v>
      </c>
      <c r="F69" s="458" t="s">
        <v>314</v>
      </c>
      <c r="G69" s="4">
        <v>100</v>
      </c>
      <c r="H69" s="4">
        <v>100</v>
      </c>
      <c r="I69" s="499">
        <f t="shared" si="1"/>
        <v>20</v>
      </c>
    </row>
    <row r="70" spans="1:9" ht="15">
      <c r="A70" s="91">
        <v>62</v>
      </c>
      <c r="B70" s="501" t="s">
        <v>563</v>
      </c>
      <c r="C70" s="502" t="s">
        <v>695</v>
      </c>
      <c r="D70" s="500">
        <v>41001001508</v>
      </c>
      <c r="E70" s="468" t="s">
        <v>683</v>
      </c>
      <c r="F70" s="458" t="s">
        <v>314</v>
      </c>
      <c r="G70" s="4">
        <v>100</v>
      </c>
      <c r="H70" s="4">
        <v>100</v>
      </c>
      <c r="I70" s="499">
        <f t="shared" si="1"/>
        <v>20</v>
      </c>
    </row>
    <row r="71" spans="1:9" ht="15">
      <c r="A71" s="91">
        <v>63</v>
      </c>
      <c r="B71" s="501" t="s">
        <v>696</v>
      </c>
      <c r="C71" s="502" t="s">
        <v>697</v>
      </c>
      <c r="D71" s="500">
        <v>17001010071</v>
      </c>
      <c r="E71" s="468" t="s">
        <v>683</v>
      </c>
      <c r="F71" s="458" t="s">
        <v>314</v>
      </c>
      <c r="G71" s="4">
        <v>100</v>
      </c>
      <c r="H71" s="4">
        <v>100</v>
      </c>
      <c r="I71" s="499">
        <f t="shared" si="1"/>
        <v>20</v>
      </c>
    </row>
    <row r="72" spans="1:9" ht="15">
      <c r="A72" s="91">
        <v>64</v>
      </c>
      <c r="B72" s="501" t="s">
        <v>698</v>
      </c>
      <c r="C72" s="502" t="s">
        <v>699</v>
      </c>
      <c r="D72" s="500">
        <v>62011002578</v>
      </c>
      <c r="E72" s="468" t="s">
        <v>683</v>
      </c>
      <c r="F72" s="458" t="s">
        <v>314</v>
      </c>
      <c r="G72" s="4">
        <v>100</v>
      </c>
      <c r="H72" s="4">
        <v>100</v>
      </c>
      <c r="I72" s="499">
        <f t="shared" si="1"/>
        <v>20</v>
      </c>
    </row>
    <row r="73" spans="1:9" ht="15">
      <c r="A73" s="91">
        <v>65</v>
      </c>
      <c r="B73" s="501" t="s">
        <v>700</v>
      </c>
      <c r="C73" s="502" t="s">
        <v>701</v>
      </c>
      <c r="D73" s="500">
        <v>60001013979</v>
      </c>
      <c r="E73" s="468" t="s">
        <v>683</v>
      </c>
      <c r="F73" s="458" t="s">
        <v>314</v>
      </c>
      <c r="G73" s="4">
        <v>100</v>
      </c>
      <c r="H73" s="4">
        <v>100</v>
      </c>
      <c r="I73" s="499">
        <f t="shared" si="1"/>
        <v>20</v>
      </c>
    </row>
    <row r="74" spans="1:9" ht="15">
      <c r="A74" s="91">
        <v>66</v>
      </c>
      <c r="B74" s="501" t="s">
        <v>702</v>
      </c>
      <c r="C74" s="502" t="s">
        <v>703</v>
      </c>
      <c r="D74" s="500">
        <v>60001031086</v>
      </c>
      <c r="E74" s="468" t="s">
        <v>683</v>
      </c>
      <c r="F74" s="458" t="s">
        <v>314</v>
      </c>
      <c r="G74" s="4">
        <v>100</v>
      </c>
      <c r="H74" s="4">
        <v>100</v>
      </c>
      <c r="I74" s="499">
        <f t="shared" si="1"/>
        <v>20</v>
      </c>
    </row>
    <row r="75" spans="1:9" ht="15">
      <c r="A75" s="91">
        <v>67</v>
      </c>
      <c r="B75" s="501" t="s">
        <v>547</v>
      </c>
      <c r="C75" s="502" t="s">
        <v>704</v>
      </c>
      <c r="D75" s="500">
        <v>60002018751</v>
      </c>
      <c r="E75" s="468" t="s">
        <v>683</v>
      </c>
      <c r="F75" s="458" t="s">
        <v>314</v>
      </c>
      <c r="G75" s="4">
        <v>100</v>
      </c>
      <c r="H75" s="4">
        <v>100</v>
      </c>
      <c r="I75" s="499">
        <f t="shared" si="1"/>
        <v>20</v>
      </c>
    </row>
    <row r="76" spans="1:9" ht="15">
      <c r="A76" s="91">
        <v>68</v>
      </c>
      <c r="B76" s="501" t="s">
        <v>705</v>
      </c>
      <c r="C76" s="502" t="s">
        <v>704</v>
      </c>
      <c r="D76" s="500">
        <v>60002011001</v>
      </c>
      <c r="E76" s="468" t="s">
        <v>683</v>
      </c>
      <c r="F76" s="458" t="s">
        <v>314</v>
      </c>
      <c r="G76" s="4">
        <v>100</v>
      </c>
      <c r="H76" s="4">
        <v>100</v>
      </c>
      <c r="I76" s="499">
        <f t="shared" si="1"/>
        <v>20</v>
      </c>
    </row>
    <row r="77" spans="1:9" ht="15">
      <c r="A77" s="91">
        <v>69</v>
      </c>
      <c r="B77" s="501" t="s">
        <v>664</v>
      </c>
      <c r="C77" s="502" t="s">
        <v>706</v>
      </c>
      <c r="D77" s="500">
        <v>60003002854</v>
      </c>
      <c r="E77" s="468" t="s">
        <v>683</v>
      </c>
      <c r="F77" s="458" t="s">
        <v>314</v>
      </c>
      <c r="G77" s="4">
        <v>100</v>
      </c>
      <c r="H77" s="4">
        <v>100</v>
      </c>
      <c r="I77" s="499">
        <f t="shared" si="1"/>
        <v>20</v>
      </c>
    </row>
    <row r="78" spans="1:9" ht="15">
      <c r="A78" s="91">
        <v>70</v>
      </c>
      <c r="B78" s="501" t="s">
        <v>707</v>
      </c>
      <c r="C78" s="502" t="s">
        <v>708</v>
      </c>
      <c r="D78" s="500">
        <v>60001035587</v>
      </c>
      <c r="E78" s="468" t="s">
        <v>683</v>
      </c>
      <c r="F78" s="458" t="s">
        <v>314</v>
      </c>
      <c r="G78" s="4">
        <v>100</v>
      </c>
      <c r="H78" s="4">
        <v>100</v>
      </c>
      <c r="I78" s="499">
        <f t="shared" si="1"/>
        <v>20</v>
      </c>
    </row>
    <row r="79" spans="1:9" ht="15">
      <c r="A79" s="91">
        <v>71</v>
      </c>
      <c r="B79" s="501" t="s">
        <v>709</v>
      </c>
      <c r="C79" s="502" t="s">
        <v>710</v>
      </c>
      <c r="D79" s="500">
        <v>62001045677</v>
      </c>
      <c r="E79" s="468" t="s">
        <v>683</v>
      </c>
      <c r="F79" s="458" t="s">
        <v>314</v>
      </c>
      <c r="G79" s="4">
        <v>100</v>
      </c>
      <c r="H79" s="4">
        <v>100</v>
      </c>
      <c r="I79" s="499">
        <f t="shared" si="1"/>
        <v>20</v>
      </c>
    </row>
    <row r="80" spans="1:9" ht="15">
      <c r="A80" s="91">
        <v>72</v>
      </c>
      <c r="B80" s="501" t="s">
        <v>711</v>
      </c>
      <c r="C80" s="502" t="s">
        <v>712</v>
      </c>
      <c r="D80" s="500" t="s">
        <v>684</v>
      </c>
      <c r="E80" s="468" t="s">
        <v>683</v>
      </c>
      <c r="F80" s="458" t="s">
        <v>314</v>
      </c>
      <c r="G80" s="4">
        <v>100</v>
      </c>
      <c r="H80" s="4">
        <v>100</v>
      </c>
      <c r="I80" s="499">
        <f t="shared" si="1"/>
        <v>20</v>
      </c>
    </row>
    <row r="81" spans="1:9" ht="15">
      <c r="A81" s="91">
        <v>73</v>
      </c>
      <c r="B81" s="501" t="s">
        <v>713</v>
      </c>
      <c r="C81" s="502" t="s">
        <v>714</v>
      </c>
      <c r="D81" s="500">
        <v>60001032139</v>
      </c>
      <c r="E81" s="468" t="s">
        <v>683</v>
      </c>
      <c r="F81" s="458" t="s">
        <v>314</v>
      </c>
      <c r="G81" s="4">
        <v>100</v>
      </c>
      <c r="H81" s="4">
        <v>100</v>
      </c>
      <c r="I81" s="499">
        <f t="shared" si="1"/>
        <v>20</v>
      </c>
    </row>
    <row r="82" spans="1:9" ht="15">
      <c r="A82" s="91">
        <v>74</v>
      </c>
      <c r="B82" s="501" t="s">
        <v>715</v>
      </c>
      <c r="C82" s="502" t="s">
        <v>716</v>
      </c>
      <c r="D82" s="500">
        <v>17001029855</v>
      </c>
      <c r="E82" s="468" t="s">
        <v>683</v>
      </c>
      <c r="F82" s="458" t="s">
        <v>314</v>
      </c>
      <c r="G82" s="4">
        <v>100</v>
      </c>
      <c r="H82" s="4">
        <v>100</v>
      </c>
      <c r="I82" s="499">
        <f t="shared" si="1"/>
        <v>20</v>
      </c>
    </row>
    <row r="83" spans="1:9" ht="15">
      <c r="A83" s="91">
        <v>75</v>
      </c>
      <c r="B83" s="501" t="s">
        <v>717</v>
      </c>
      <c r="C83" s="502" t="s">
        <v>718</v>
      </c>
      <c r="D83" s="500">
        <v>42001010758</v>
      </c>
      <c r="E83" s="468" t="s">
        <v>683</v>
      </c>
      <c r="F83" s="458" t="s">
        <v>314</v>
      </c>
      <c r="G83" s="4">
        <v>100</v>
      </c>
      <c r="H83" s="4">
        <v>100</v>
      </c>
      <c r="I83" s="499">
        <f t="shared" si="1"/>
        <v>20</v>
      </c>
    </row>
    <row r="84" spans="1:9" ht="15">
      <c r="A84" s="91">
        <v>76</v>
      </c>
      <c r="B84" s="501" t="s">
        <v>659</v>
      </c>
      <c r="C84" s="502" t="s">
        <v>719</v>
      </c>
      <c r="D84" s="500">
        <v>60001088486</v>
      </c>
      <c r="E84" s="468" t="s">
        <v>683</v>
      </c>
      <c r="F84" s="458" t="s">
        <v>314</v>
      </c>
      <c r="G84" s="4">
        <v>100</v>
      </c>
      <c r="H84" s="4">
        <v>100</v>
      </c>
      <c r="I84" s="499">
        <f t="shared" ref="I84:I95" si="2">G84*20%</f>
        <v>20</v>
      </c>
    </row>
    <row r="85" spans="1:9" ht="15">
      <c r="A85" s="91">
        <v>77</v>
      </c>
      <c r="B85" s="501" t="s">
        <v>720</v>
      </c>
      <c r="C85" s="502" t="s">
        <v>721</v>
      </c>
      <c r="D85" s="500">
        <v>60001141583</v>
      </c>
      <c r="E85" s="468" t="s">
        <v>683</v>
      </c>
      <c r="F85" s="458" t="s">
        <v>314</v>
      </c>
      <c r="G85" s="4">
        <v>100</v>
      </c>
      <c r="H85" s="4">
        <v>100</v>
      </c>
      <c r="I85" s="499">
        <f t="shared" si="2"/>
        <v>20</v>
      </c>
    </row>
    <row r="86" spans="1:9" ht="15">
      <c r="A86" s="91">
        <v>78</v>
      </c>
      <c r="B86" s="505" t="s">
        <v>722</v>
      </c>
      <c r="C86" s="505" t="s">
        <v>723</v>
      </c>
      <c r="D86" s="505">
        <v>13001032251</v>
      </c>
      <c r="E86" s="468" t="s">
        <v>683</v>
      </c>
      <c r="F86" s="458" t="s">
        <v>314</v>
      </c>
      <c r="G86" s="506">
        <v>100</v>
      </c>
      <c r="H86" s="506">
        <v>100</v>
      </c>
      <c r="I86" s="506">
        <f t="shared" si="2"/>
        <v>20</v>
      </c>
    </row>
    <row r="87" spans="1:9" ht="15">
      <c r="A87" s="91">
        <v>79</v>
      </c>
      <c r="B87" s="505" t="s">
        <v>724</v>
      </c>
      <c r="C87" s="505" t="s">
        <v>725</v>
      </c>
      <c r="D87" s="505">
        <v>22001009437</v>
      </c>
      <c r="E87" s="468" t="s">
        <v>683</v>
      </c>
      <c r="F87" s="458" t="s">
        <v>314</v>
      </c>
      <c r="G87" s="506">
        <v>100</v>
      </c>
      <c r="H87" s="506">
        <v>100</v>
      </c>
      <c r="I87" s="506">
        <f t="shared" si="2"/>
        <v>20</v>
      </c>
    </row>
    <row r="88" spans="1:9" ht="15">
      <c r="A88" s="91">
        <v>80</v>
      </c>
      <c r="B88" s="505" t="s">
        <v>726</v>
      </c>
      <c r="C88" s="505" t="s">
        <v>727</v>
      </c>
      <c r="D88" s="505">
        <v>37001054149</v>
      </c>
      <c r="E88" s="468" t="s">
        <v>683</v>
      </c>
      <c r="F88" s="458" t="s">
        <v>314</v>
      </c>
      <c r="G88" s="506">
        <v>100</v>
      </c>
      <c r="H88" s="506">
        <v>100</v>
      </c>
      <c r="I88" s="506">
        <f t="shared" si="2"/>
        <v>20</v>
      </c>
    </row>
    <row r="89" spans="1:9" ht="15">
      <c r="A89" s="91">
        <v>81</v>
      </c>
      <c r="B89" s="505" t="s">
        <v>728</v>
      </c>
      <c r="C89" s="505" t="s">
        <v>729</v>
      </c>
      <c r="D89" s="505">
        <v>26001021760</v>
      </c>
      <c r="E89" s="468" t="s">
        <v>683</v>
      </c>
      <c r="F89" s="458" t="s">
        <v>314</v>
      </c>
      <c r="G89" s="506">
        <v>100</v>
      </c>
      <c r="H89" s="506">
        <v>100</v>
      </c>
      <c r="I89" s="506">
        <f t="shared" si="2"/>
        <v>20</v>
      </c>
    </row>
    <row r="90" spans="1:9" ht="15">
      <c r="A90" s="91">
        <v>82</v>
      </c>
      <c r="B90" s="505" t="s">
        <v>730</v>
      </c>
      <c r="C90" s="505" t="s">
        <v>731</v>
      </c>
      <c r="D90" s="505">
        <v>61010003267</v>
      </c>
      <c r="E90" s="468" t="s">
        <v>683</v>
      </c>
      <c r="F90" s="458" t="s">
        <v>314</v>
      </c>
      <c r="G90" s="506">
        <v>100</v>
      </c>
      <c r="H90" s="506">
        <v>100</v>
      </c>
      <c r="I90" s="506">
        <f t="shared" si="2"/>
        <v>20</v>
      </c>
    </row>
    <row r="91" spans="1:9" ht="15">
      <c r="A91" s="91">
        <v>83</v>
      </c>
      <c r="B91" s="505" t="s">
        <v>732</v>
      </c>
      <c r="C91" s="505" t="s">
        <v>733</v>
      </c>
      <c r="D91" s="505">
        <v>61004062356</v>
      </c>
      <c r="E91" s="468" t="s">
        <v>683</v>
      </c>
      <c r="F91" s="458" t="s">
        <v>314</v>
      </c>
      <c r="G91" s="506">
        <v>100</v>
      </c>
      <c r="H91" s="506">
        <v>100</v>
      </c>
      <c r="I91" s="506">
        <f t="shared" si="2"/>
        <v>20</v>
      </c>
    </row>
    <row r="92" spans="1:9" ht="15">
      <c r="A92" s="91">
        <v>84</v>
      </c>
      <c r="B92" s="505" t="s">
        <v>620</v>
      </c>
      <c r="C92" s="505" t="s">
        <v>734</v>
      </c>
      <c r="D92" s="505">
        <v>61004062506</v>
      </c>
      <c r="E92" s="468" t="s">
        <v>683</v>
      </c>
      <c r="F92" s="458" t="s">
        <v>314</v>
      </c>
      <c r="G92" s="506">
        <v>100</v>
      </c>
      <c r="H92" s="506">
        <v>100</v>
      </c>
      <c r="I92" s="506">
        <f t="shared" si="2"/>
        <v>20</v>
      </c>
    </row>
    <row r="93" spans="1:9" ht="15">
      <c r="A93" s="470"/>
      <c r="B93" s="503"/>
      <c r="C93" s="503"/>
      <c r="D93" s="503"/>
      <c r="E93" s="503"/>
      <c r="F93" s="503"/>
      <c r="G93" s="503"/>
      <c r="H93" s="503"/>
      <c r="I93" s="506">
        <f t="shared" si="2"/>
        <v>0</v>
      </c>
    </row>
    <row r="94" spans="1:9" ht="15">
      <c r="A94" s="470"/>
      <c r="B94" s="503"/>
      <c r="C94" s="503"/>
      <c r="D94" s="503"/>
      <c r="E94" s="503"/>
      <c r="F94" s="503"/>
      <c r="G94" s="503"/>
      <c r="H94" s="503"/>
      <c r="I94" s="506">
        <f t="shared" si="2"/>
        <v>0</v>
      </c>
    </row>
    <row r="95" spans="1:9" ht="15.75">
      <c r="A95" s="470"/>
      <c r="B95" s="503"/>
      <c r="C95" s="503"/>
      <c r="D95" s="503"/>
      <c r="E95" s="503"/>
      <c r="F95" s="504" t="s">
        <v>365</v>
      </c>
      <c r="G95" s="509">
        <f>SUM(G9:G94)</f>
        <v>74057.5</v>
      </c>
      <c r="H95" s="509">
        <f>SUM(H9:H94)</f>
        <v>74057.5</v>
      </c>
      <c r="I95" s="506">
        <f t="shared" si="2"/>
        <v>14811.5</v>
      </c>
    </row>
    <row r="96" spans="1:9" ht="15">
      <c r="A96" s="470"/>
      <c r="B96" s="503"/>
      <c r="C96" s="503"/>
      <c r="D96" s="503"/>
      <c r="E96" s="503"/>
      <c r="F96" s="503"/>
      <c r="G96" s="503"/>
      <c r="H96" s="503"/>
      <c r="I96" s="503"/>
    </row>
    <row r="97" spans="1:9" ht="15">
      <c r="A97" s="507"/>
      <c r="B97" s="508"/>
      <c r="C97" s="508"/>
      <c r="D97" s="508"/>
      <c r="E97" s="508"/>
      <c r="F97" s="508"/>
      <c r="G97" s="508"/>
      <c r="H97" s="508"/>
      <c r="I97" s="508"/>
    </row>
    <row r="98" spans="1:9" ht="15">
      <c r="A98" s="187" t="s">
        <v>396</v>
      </c>
      <c r="B98" s="187"/>
      <c r="C98" s="186"/>
      <c r="D98" s="186"/>
      <c r="E98" s="186"/>
      <c r="F98" s="186"/>
      <c r="G98" s="186"/>
      <c r="H98" s="159"/>
      <c r="I98" s="159"/>
    </row>
    <row r="99" spans="1:9" ht="15">
      <c r="A99" s="187"/>
      <c r="B99" s="187"/>
      <c r="C99" s="186"/>
      <c r="D99" s="186"/>
      <c r="E99" s="186"/>
      <c r="F99" s="186"/>
      <c r="G99" s="186"/>
      <c r="H99" s="159"/>
      <c r="I99" s="159"/>
    </row>
    <row r="100" spans="1:9" ht="15">
      <c r="A100" s="165" t="s">
        <v>96</v>
      </c>
      <c r="B100" s="165"/>
      <c r="C100" s="159"/>
      <c r="D100" s="159"/>
      <c r="E100" s="159"/>
      <c r="F100" s="159"/>
      <c r="G100" s="159"/>
      <c r="H100" s="159"/>
      <c r="I100" s="159"/>
    </row>
    <row r="101" spans="1:9" ht="15">
      <c r="A101" s="159"/>
      <c r="B101" s="159"/>
      <c r="C101" s="159"/>
      <c r="D101" s="159"/>
      <c r="E101" s="159"/>
      <c r="F101" s="159"/>
      <c r="G101" s="159"/>
      <c r="H101" s="159"/>
      <c r="I101" s="159"/>
    </row>
    <row r="102" spans="1:9" ht="15">
      <c r="A102" s="159"/>
      <c r="B102" s="159"/>
      <c r="C102" s="159"/>
      <c r="D102" s="159"/>
      <c r="E102" s="163"/>
      <c r="F102" s="163"/>
      <c r="G102" s="163"/>
      <c r="H102" s="159"/>
      <c r="I102" s="159"/>
    </row>
    <row r="103" spans="1:9" ht="15">
      <c r="A103" s="165"/>
      <c r="B103" s="165"/>
      <c r="C103" s="165" t="s">
        <v>351</v>
      </c>
      <c r="D103" s="165"/>
      <c r="E103" s="165"/>
      <c r="F103" s="165"/>
      <c r="G103" s="165"/>
      <c r="H103" s="159"/>
      <c r="I103" s="159"/>
    </row>
    <row r="104" spans="1:9" ht="15">
      <c r="A104" s="159"/>
      <c r="B104" s="159"/>
      <c r="C104" s="159" t="s">
        <v>350</v>
      </c>
      <c r="D104" s="159"/>
      <c r="E104" s="159"/>
      <c r="F104" s="159"/>
      <c r="G104" s="159"/>
      <c r="H104" s="159"/>
      <c r="I104" s="159"/>
    </row>
    <row r="105" spans="1:9">
      <c r="A105" s="167"/>
      <c r="B105" s="167"/>
      <c r="C105" s="167" t="s">
        <v>127</v>
      </c>
      <c r="D105" s="167"/>
      <c r="E105" s="167"/>
      <c r="F105" s="167"/>
      <c r="G105" s="167"/>
    </row>
    <row r="106" spans="1:9">
      <c r="A106" s="164"/>
      <c r="B106" s="164"/>
      <c r="C106" s="164"/>
      <c r="D106" s="164"/>
      <c r="E106" s="164"/>
      <c r="F106" s="164"/>
      <c r="G106" s="164"/>
      <c r="H106" s="164"/>
      <c r="I106" s="164"/>
    </row>
    <row r="107" spans="1:9">
      <c r="A107" s="164"/>
      <c r="B107" s="164"/>
      <c r="C107" s="164"/>
      <c r="D107" s="164"/>
      <c r="E107" s="164"/>
      <c r="F107" s="164"/>
      <c r="G107" s="164"/>
      <c r="H107" s="164"/>
      <c r="I107" s="164"/>
    </row>
    <row r="108" spans="1:9">
      <c r="A108" s="164"/>
      <c r="B108" s="164"/>
      <c r="C108" s="164"/>
      <c r="D108" s="164"/>
      <c r="E108" s="164"/>
      <c r="F108" s="164"/>
      <c r="G108" s="164"/>
      <c r="H108" s="164"/>
      <c r="I108" s="164"/>
    </row>
    <row r="109" spans="1:9">
      <c r="A109" s="164"/>
      <c r="B109" s="164"/>
      <c r="C109" s="164"/>
      <c r="D109" s="164"/>
      <c r="E109" s="164"/>
      <c r="F109" s="164"/>
      <c r="G109" s="164"/>
      <c r="H109" s="164"/>
      <c r="I109" s="164"/>
    </row>
    <row r="110" spans="1:9">
      <c r="A110" s="164"/>
      <c r="B110" s="164"/>
      <c r="C110" s="164"/>
      <c r="D110" s="164"/>
      <c r="E110" s="164"/>
      <c r="F110" s="164"/>
      <c r="G110" s="164"/>
      <c r="H110" s="164"/>
      <c r="I110" s="164"/>
    </row>
  </sheetData>
  <mergeCells count="1">
    <mergeCell ref="I1:J1"/>
  </mergeCells>
  <printOptions gridLines="1"/>
  <pageMargins left="0.25" right="0.25" top="0.75" bottom="0.75" header="0.3" footer="0.3"/>
  <pageSetup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0"/>
  <sheetViews>
    <sheetView view="pageBreakPreview" zoomScale="80" zoomScaleSheetLayoutView="80" workbookViewId="0">
      <selection activeCell="H9" sqref="H9:I10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7" t="s">
        <v>397</v>
      </c>
      <c r="B1" s="70"/>
      <c r="C1" s="70"/>
      <c r="D1" s="70"/>
      <c r="E1" s="70"/>
      <c r="F1" s="70"/>
      <c r="G1" s="524" t="s">
        <v>97</v>
      </c>
      <c r="H1" s="524"/>
      <c r="I1" s="306"/>
    </row>
    <row r="2" spans="1:9" ht="15">
      <c r="A2" s="69" t="s">
        <v>128</v>
      </c>
      <c r="B2" s="70"/>
      <c r="C2" s="70"/>
      <c r="D2" s="70"/>
      <c r="E2" s="70"/>
      <c r="F2" s="70"/>
      <c r="G2" s="280" t="s">
        <v>593</v>
      </c>
      <c r="H2" s="412"/>
      <c r="I2" s="70"/>
    </row>
    <row r="3" spans="1:9" ht="15">
      <c r="A3" s="69"/>
      <c r="B3" s="69"/>
      <c r="C3" s="69"/>
      <c r="D3" s="69"/>
      <c r="E3" s="69"/>
      <c r="F3" s="69"/>
      <c r="G3" s="218"/>
      <c r="H3" s="218"/>
      <c r="I3" s="306"/>
    </row>
    <row r="4" spans="1:9" ht="15">
      <c r="A4" s="70" t="s">
        <v>255</v>
      </c>
      <c r="B4" s="70"/>
      <c r="C4" s="70"/>
      <c r="D4" s="70"/>
      <c r="E4" s="70"/>
      <c r="F4" s="70"/>
      <c r="G4" s="69"/>
      <c r="H4" s="69"/>
      <c r="I4" s="69"/>
    </row>
    <row r="5" spans="1:9" ht="15">
      <c r="A5" s="365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73"/>
      <c r="C5" s="73"/>
      <c r="D5" s="73"/>
      <c r="E5" s="73"/>
      <c r="F5" s="73"/>
      <c r="G5" s="74"/>
      <c r="H5" s="74"/>
      <c r="I5" s="74"/>
    </row>
    <row r="6" spans="1:9" ht="15">
      <c r="A6" s="70"/>
      <c r="B6" s="70"/>
      <c r="C6" s="70"/>
      <c r="D6" s="70"/>
      <c r="E6" s="70"/>
      <c r="F6" s="70"/>
      <c r="G6" s="69"/>
      <c r="H6" s="69"/>
      <c r="I6" s="69"/>
    </row>
    <row r="7" spans="1:9" ht="15">
      <c r="A7" s="217"/>
      <c r="B7" s="217"/>
      <c r="C7" s="217"/>
      <c r="D7" s="217"/>
      <c r="E7" s="217"/>
      <c r="F7" s="217"/>
      <c r="G7" s="71"/>
      <c r="H7" s="71"/>
      <c r="I7" s="306"/>
    </row>
    <row r="8" spans="1:9" ht="45">
      <c r="A8" s="303" t="s">
        <v>64</v>
      </c>
      <c r="B8" s="72" t="s">
        <v>307</v>
      </c>
      <c r="C8" s="83" t="s">
        <v>308</v>
      </c>
      <c r="D8" s="83" t="s">
        <v>214</v>
      </c>
      <c r="E8" s="83" t="s">
        <v>311</v>
      </c>
      <c r="F8" s="83" t="s">
        <v>310</v>
      </c>
      <c r="G8" s="83" t="s">
        <v>347</v>
      </c>
      <c r="H8" s="72" t="s">
        <v>10</v>
      </c>
      <c r="I8" s="72" t="s">
        <v>9</v>
      </c>
    </row>
    <row r="9" spans="1:9" ht="76.5">
      <c r="A9" s="303">
        <v>1</v>
      </c>
      <c r="B9" s="367" t="s">
        <v>463</v>
      </c>
      <c r="C9" s="367" t="s">
        <v>464</v>
      </c>
      <c r="D9" s="368" t="s">
        <v>465</v>
      </c>
      <c r="E9" s="369" t="s">
        <v>491</v>
      </c>
      <c r="F9" s="367" t="s">
        <v>494</v>
      </c>
      <c r="G9" s="464">
        <v>5</v>
      </c>
      <c r="H9" s="465">
        <v>700</v>
      </c>
      <c r="I9" s="465"/>
    </row>
    <row r="10" spans="1:9" ht="76.5">
      <c r="A10" s="303">
        <v>2</v>
      </c>
      <c r="B10" s="367" t="s">
        <v>496</v>
      </c>
      <c r="C10" s="367" t="s">
        <v>464</v>
      </c>
      <c r="D10" s="370" t="s">
        <v>498</v>
      </c>
      <c r="E10" s="369" t="s">
        <v>491</v>
      </c>
      <c r="F10" s="462" t="s">
        <v>494</v>
      </c>
      <c r="G10" s="460">
        <v>5</v>
      </c>
      <c r="H10" s="460">
        <v>600</v>
      </c>
      <c r="I10" s="465"/>
    </row>
    <row r="11" spans="1:9" ht="76.5">
      <c r="A11" s="303">
        <v>3</v>
      </c>
      <c r="B11" s="367" t="s">
        <v>469</v>
      </c>
      <c r="C11" s="367" t="s">
        <v>470</v>
      </c>
      <c r="D11" s="458" t="s">
        <v>471</v>
      </c>
      <c r="E11" s="369" t="s">
        <v>491</v>
      </c>
      <c r="F11" s="367" t="s">
        <v>494</v>
      </c>
      <c r="G11" s="464">
        <v>5</v>
      </c>
      <c r="H11" s="371">
        <v>485</v>
      </c>
      <c r="I11" s="4"/>
    </row>
    <row r="12" spans="1:9" ht="51">
      <c r="A12" s="303">
        <v>4</v>
      </c>
      <c r="B12" s="461" t="s">
        <v>475</v>
      </c>
      <c r="C12" s="461" t="s">
        <v>476</v>
      </c>
      <c r="D12" s="463" t="s">
        <v>477</v>
      </c>
      <c r="E12" s="369" t="s">
        <v>491</v>
      </c>
      <c r="F12" s="369" t="s">
        <v>497</v>
      </c>
      <c r="G12" s="464">
        <v>4</v>
      </c>
      <c r="H12" s="371">
        <v>300</v>
      </c>
      <c r="I12" s="4"/>
    </row>
    <row r="13" spans="1:9" ht="51">
      <c r="A13" s="303">
        <v>5</v>
      </c>
      <c r="B13" s="460" t="s">
        <v>466</v>
      </c>
      <c r="C13" s="460" t="s">
        <v>467</v>
      </c>
      <c r="D13" s="459" t="s">
        <v>468</v>
      </c>
      <c r="E13" s="369" t="s">
        <v>491</v>
      </c>
      <c r="F13" s="369" t="s">
        <v>497</v>
      </c>
      <c r="G13" s="460">
        <v>4</v>
      </c>
      <c r="H13" s="475">
        <v>400</v>
      </c>
      <c r="I13" s="4"/>
    </row>
    <row r="14" spans="1:9" ht="51">
      <c r="A14" s="303">
        <v>6</v>
      </c>
      <c r="B14" s="367" t="s">
        <v>469</v>
      </c>
      <c r="C14" s="367" t="s">
        <v>470</v>
      </c>
      <c r="D14" s="458" t="s">
        <v>471</v>
      </c>
      <c r="E14" s="369" t="s">
        <v>491</v>
      </c>
      <c r="F14" s="369" t="s">
        <v>497</v>
      </c>
      <c r="G14" s="460">
        <v>4</v>
      </c>
      <c r="H14" s="475">
        <v>400</v>
      </c>
      <c r="I14" s="4"/>
    </row>
    <row r="15" spans="1:9" ht="51">
      <c r="A15" s="303">
        <v>7</v>
      </c>
      <c r="B15" s="367" t="s">
        <v>469</v>
      </c>
      <c r="C15" s="367" t="s">
        <v>470</v>
      </c>
      <c r="D15" s="458" t="s">
        <v>471</v>
      </c>
      <c r="E15" s="369" t="s">
        <v>491</v>
      </c>
      <c r="F15" s="369" t="s">
        <v>497</v>
      </c>
      <c r="G15" s="460">
        <v>4</v>
      </c>
      <c r="H15" s="466">
        <v>400</v>
      </c>
      <c r="I15" s="466"/>
    </row>
    <row r="16" spans="1:9" ht="51">
      <c r="A16" s="303">
        <v>8</v>
      </c>
      <c r="B16" s="367" t="s">
        <v>472</v>
      </c>
      <c r="C16" s="367" t="s">
        <v>473</v>
      </c>
      <c r="D16" s="370" t="s">
        <v>474</v>
      </c>
      <c r="E16" s="369" t="s">
        <v>491</v>
      </c>
      <c r="F16" s="367" t="s">
        <v>493</v>
      </c>
      <c r="G16" s="464">
        <v>3</v>
      </c>
      <c r="H16" s="371">
        <v>700</v>
      </c>
      <c r="I16" s="4">
        <v>700</v>
      </c>
    </row>
    <row r="17" spans="1:9" ht="51">
      <c r="A17" s="303">
        <v>9</v>
      </c>
      <c r="B17" s="476" t="s">
        <v>563</v>
      </c>
      <c r="C17" s="476" t="s">
        <v>564</v>
      </c>
      <c r="D17" s="370" t="s">
        <v>565</v>
      </c>
      <c r="E17" s="369" t="s">
        <v>491</v>
      </c>
      <c r="F17" s="367" t="s">
        <v>493</v>
      </c>
      <c r="G17" s="464">
        <v>3</v>
      </c>
      <c r="H17" s="371">
        <v>800</v>
      </c>
      <c r="I17" s="4">
        <v>800</v>
      </c>
    </row>
    <row r="18" spans="1:9" ht="51">
      <c r="A18" s="303">
        <v>10</v>
      </c>
      <c r="B18" s="367" t="s">
        <v>463</v>
      </c>
      <c r="C18" s="367" t="s">
        <v>464</v>
      </c>
      <c r="D18" s="368" t="s">
        <v>465</v>
      </c>
      <c r="E18" s="369" t="s">
        <v>491</v>
      </c>
      <c r="F18" s="367" t="s">
        <v>493</v>
      </c>
      <c r="G18" s="464">
        <v>3</v>
      </c>
      <c r="H18" s="371">
        <v>1000</v>
      </c>
      <c r="I18" s="4">
        <v>1000</v>
      </c>
    </row>
    <row r="19" spans="1:9" ht="51">
      <c r="A19" s="303">
        <v>11</v>
      </c>
      <c r="B19" s="304" t="s">
        <v>466</v>
      </c>
      <c r="C19" s="80" t="s">
        <v>566</v>
      </c>
      <c r="D19" s="80">
        <v>1017018271</v>
      </c>
      <c r="E19" s="369" t="s">
        <v>491</v>
      </c>
      <c r="F19" s="367" t="s">
        <v>493</v>
      </c>
      <c r="G19" s="477">
        <v>3</v>
      </c>
      <c r="H19" s="4">
        <v>300</v>
      </c>
      <c r="I19" s="4">
        <v>300</v>
      </c>
    </row>
    <row r="20" spans="1:9" ht="51">
      <c r="A20" s="303">
        <v>12</v>
      </c>
      <c r="B20" s="367" t="s">
        <v>472</v>
      </c>
      <c r="C20" s="367" t="s">
        <v>473</v>
      </c>
      <c r="D20" s="370" t="s">
        <v>474</v>
      </c>
      <c r="E20" s="369" t="s">
        <v>491</v>
      </c>
      <c r="F20" s="367" t="s">
        <v>495</v>
      </c>
      <c r="G20" s="477">
        <v>4</v>
      </c>
      <c r="H20" s="4">
        <v>500</v>
      </c>
      <c r="I20" s="4">
        <v>500</v>
      </c>
    </row>
    <row r="21" spans="1:9" ht="51">
      <c r="A21" s="303">
        <v>13</v>
      </c>
      <c r="B21" s="367" t="s">
        <v>463</v>
      </c>
      <c r="C21" s="367" t="s">
        <v>464</v>
      </c>
      <c r="D21" s="368" t="s">
        <v>465</v>
      </c>
      <c r="E21" s="369" t="s">
        <v>491</v>
      </c>
      <c r="F21" s="367" t="s">
        <v>495</v>
      </c>
      <c r="G21" s="477">
        <v>4</v>
      </c>
      <c r="H21" s="4">
        <v>1000</v>
      </c>
      <c r="I21" s="4">
        <v>1000</v>
      </c>
    </row>
    <row r="22" spans="1:9" ht="51">
      <c r="A22" s="303">
        <v>14</v>
      </c>
      <c r="B22" s="367" t="s">
        <v>496</v>
      </c>
      <c r="C22" s="367" t="s">
        <v>464</v>
      </c>
      <c r="D22" s="370" t="s">
        <v>498</v>
      </c>
      <c r="E22" s="369" t="s">
        <v>491</v>
      </c>
      <c r="F22" s="367" t="s">
        <v>495</v>
      </c>
      <c r="G22" s="80">
        <v>4</v>
      </c>
      <c r="H22" s="4">
        <v>1000</v>
      </c>
      <c r="I22" s="4">
        <v>1000</v>
      </c>
    </row>
    <row r="23" spans="1:9" ht="51">
      <c r="A23" s="303">
        <v>15</v>
      </c>
      <c r="B23" s="476" t="s">
        <v>563</v>
      </c>
      <c r="C23" s="476" t="s">
        <v>564</v>
      </c>
      <c r="D23" s="370" t="s">
        <v>565</v>
      </c>
      <c r="E23" s="369" t="s">
        <v>491</v>
      </c>
      <c r="F23" s="367" t="s">
        <v>495</v>
      </c>
      <c r="G23" s="80">
        <v>4</v>
      </c>
      <c r="H23" s="4">
        <v>1000</v>
      </c>
      <c r="I23" s="4">
        <v>1000</v>
      </c>
    </row>
    <row r="24" spans="1:9" ht="51">
      <c r="A24" s="303">
        <v>16</v>
      </c>
      <c r="B24" s="367" t="s">
        <v>496</v>
      </c>
      <c r="C24" s="367" t="s">
        <v>464</v>
      </c>
      <c r="D24" s="370" t="s">
        <v>498</v>
      </c>
      <c r="E24" s="369" t="s">
        <v>491</v>
      </c>
      <c r="F24" s="369" t="s">
        <v>497</v>
      </c>
      <c r="G24" s="80">
        <v>3</v>
      </c>
      <c r="H24" s="4">
        <v>600</v>
      </c>
      <c r="I24" s="4">
        <v>600</v>
      </c>
    </row>
    <row r="25" spans="1:9" ht="51">
      <c r="A25" s="303">
        <v>17</v>
      </c>
      <c r="B25" s="367" t="s">
        <v>469</v>
      </c>
      <c r="C25" s="367" t="s">
        <v>470</v>
      </c>
      <c r="D25" s="458" t="s">
        <v>471</v>
      </c>
      <c r="E25" s="369" t="s">
        <v>491</v>
      </c>
      <c r="F25" s="369" t="s">
        <v>497</v>
      </c>
      <c r="G25" s="80">
        <v>3</v>
      </c>
      <c r="H25" s="4">
        <v>400</v>
      </c>
      <c r="I25" s="4">
        <v>400</v>
      </c>
    </row>
    <row r="26" spans="1:9" ht="51">
      <c r="A26" s="303">
        <v>18</v>
      </c>
      <c r="B26" s="460" t="s">
        <v>466</v>
      </c>
      <c r="C26" s="460" t="s">
        <v>467</v>
      </c>
      <c r="D26" s="459" t="s">
        <v>468</v>
      </c>
      <c r="E26" s="369" t="s">
        <v>491</v>
      </c>
      <c r="F26" s="369" t="s">
        <v>497</v>
      </c>
      <c r="G26" s="80">
        <v>3</v>
      </c>
      <c r="H26" s="4">
        <v>300</v>
      </c>
      <c r="I26" s="4">
        <v>300</v>
      </c>
    </row>
    <row r="27" spans="1:9" ht="51">
      <c r="A27" s="303">
        <v>19</v>
      </c>
      <c r="B27" s="367" t="s">
        <v>463</v>
      </c>
      <c r="C27" s="367" t="s">
        <v>464</v>
      </c>
      <c r="D27" s="368" t="s">
        <v>465</v>
      </c>
      <c r="E27" s="369" t="s">
        <v>491</v>
      </c>
      <c r="F27" s="369" t="s">
        <v>567</v>
      </c>
      <c r="G27" s="80">
        <v>4</v>
      </c>
      <c r="H27" s="4"/>
      <c r="I27" s="4">
        <v>600</v>
      </c>
    </row>
    <row r="28" spans="1:9" ht="51">
      <c r="A28" s="303">
        <v>20</v>
      </c>
      <c r="B28" s="304" t="s">
        <v>466</v>
      </c>
      <c r="C28" s="80" t="s">
        <v>566</v>
      </c>
      <c r="D28" s="80">
        <v>1017018271</v>
      </c>
      <c r="E28" s="369" t="s">
        <v>491</v>
      </c>
      <c r="F28" s="369" t="s">
        <v>567</v>
      </c>
      <c r="G28" s="80">
        <v>4</v>
      </c>
      <c r="H28" s="4"/>
      <c r="I28" s="4">
        <v>600</v>
      </c>
    </row>
    <row r="29" spans="1:9" ht="51">
      <c r="A29" s="303">
        <v>21</v>
      </c>
      <c r="B29" s="367" t="s">
        <v>496</v>
      </c>
      <c r="C29" s="367" t="s">
        <v>464</v>
      </c>
      <c r="D29" s="370" t="s">
        <v>498</v>
      </c>
      <c r="E29" s="369" t="s">
        <v>491</v>
      </c>
      <c r="F29" s="369" t="s">
        <v>567</v>
      </c>
      <c r="G29" s="80">
        <v>4</v>
      </c>
      <c r="H29" s="4"/>
      <c r="I29" s="4">
        <v>600</v>
      </c>
    </row>
    <row r="30" spans="1:9" ht="51">
      <c r="A30" s="303">
        <v>22</v>
      </c>
      <c r="B30" s="367" t="s">
        <v>469</v>
      </c>
      <c r="C30" s="367" t="s">
        <v>470</v>
      </c>
      <c r="D30" s="458" t="s">
        <v>471</v>
      </c>
      <c r="E30" s="369" t="s">
        <v>491</v>
      </c>
      <c r="F30" s="369" t="s">
        <v>567</v>
      </c>
      <c r="G30" s="80">
        <v>4</v>
      </c>
      <c r="H30" s="4"/>
      <c r="I30" s="4">
        <v>455</v>
      </c>
    </row>
    <row r="31" spans="1:9" ht="63.75">
      <c r="A31" s="303">
        <v>23</v>
      </c>
      <c r="B31" s="367" t="s">
        <v>496</v>
      </c>
      <c r="C31" s="367" t="s">
        <v>464</v>
      </c>
      <c r="D31" s="370" t="s">
        <v>498</v>
      </c>
      <c r="E31" s="369" t="s">
        <v>491</v>
      </c>
      <c r="F31" s="367" t="s">
        <v>492</v>
      </c>
      <c r="G31" s="80">
        <v>2</v>
      </c>
      <c r="H31" s="4"/>
      <c r="I31" s="4">
        <v>200</v>
      </c>
    </row>
    <row r="32" spans="1:9" ht="63.75">
      <c r="A32" s="303">
        <v>24</v>
      </c>
      <c r="B32" s="367" t="s">
        <v>469</v>
      </c>
      <c r="C32" s="367" t="s">
        <v>470</v>
      </c>
      <c r="D32" s="458" t="s">
        <v>471</v>
      </c>
      <c r="E32" s="369" t="s">
        <v>491</v>
      </c>
      <c r="F32" s="367" t="s">
        <v>492</v>
      </c>
      <c r="G32" s="80">
        <v>2</v>
      </c>
      <c r="H32" s="4"/>
      <c r="I32" s="4">
        <v>200</v>
      </c>
    </row>
    <row r="33" spans="1:9" ht="63.75">
      <c r="A33" s="303">
        <v>25</v>
      </c>
      <c r="B33" s="476" t="s">
        <v>563</v>
      </c>
      <c r="C33" s="476" t="s">
        <v>564</v>
      </c>
      <c r="D33" s="370" t="s">
        <v>565</v>
      </c>
      <c r="E33" s="369" t="s">
        <v>491</v>
      </c>
      <c r="F33" s="367" t="s">
        <v>492</v>
      </c>
      <c r="G33" s="80">
        <v>2</v>
      </c>
      <c r="H33" s="4"/>
      <c r="I33" s="4">
        <v>200</v>
      </c>
    </row>
    <row r="34" spans="1:9" ht="15">
      <c r="A34" s="303">
        <v>26</v>
      </c>
      <c r="B34" s="305"/>
      <c r="C34" s="92"/>
      <c r="D34" s="92"/>
      <c r="E34" s="92"/>
      <c r="F34" s="92"/>
      <c r="G34" s="92"/>
      <c r="H34" s="79"/>
      <c r="I34" s="79"/>
    </row>
    <row r="35" spans="1:9" ht="76.5">
      <c r="A35" s="303">
        <v>27</v>
      </c>
      <c r="B35" s="367" t="s">
        <v>463</v>
      </c>
      <c r="C35" s="367" t="s">
        <v>464</v>
      </c>
      <c r="D35" s="368" t="s">
        <v>465</v>
      </c>
      <c r="E35" s="369" t="s">
        <v>491</v>
      </c>
      <c r="F35" s="367" t="s">
        <v>494</v>
      </c>
      <c r="G35" s="464">
        <v>5</v>
      </c>
      <c r="H35" s="465">
        <v>600</v>
      </c>
      <c r="I35" s="465">
        <v>600</v>
      </c>
    </row>
    <row r="36" spans="1:9" ht="76.5">
      <c r="A36" s="303">
        <v>28</v>
      </c>
      <c r="B36" s="367" t="s">
        <v>496</v>
      </c>
      <c r="C36" s="367" t="s">
        <v>464</v>
      </c>
      <c r="D36" s="370" t="s">
        <v>498</v>
      </c>
      <c r="E36" s="369" t="s">
        <v>491</v>
      </c>
      <c r="F36" s="462" t="s">
        <v>494</v>
      </c>
      <c r="G36" s="460">
        <v>5</v>
      </c>
      <c r="H36" s="460">
        <v>600</v>
      </c>
      <c r="I36" s="465">
        <v>600</v>
      </c>
    </row>
    <row r="37" spans="1:9" ht="76.5">
      <c r="A37" s="303">
        <v>29</v>
      </c>
      <c r="B37" s="367" t="s">
        <v>469</v>
      </c>
      <c r="C37" s="367" t="s">
        <v>470</v>
      </c>
      <c r="D37" s="458" t="s">
        <v>471</v>
      </c>
      <c r="E37" s="369" t="s">
        <v>491</v>
      </c>
      <c r="F37" s="367" t="s">
        <v>494</v>
      </c>
      <c r="G37" s="464">
        <v>5</v>
      </c>
      <c r="H37" s="371">
        <v>450</v>
      </c>
      <c r="I37" s="4">
        <v>450</v>
      </c>
    </row>
    <row r="38" spans="1:9" ht="51">
      <c r="A38" s="303">
        <v>30</v>
      </c>
      <c r="B38" s="461" t="s">
        <v>475</v>
      </c>
      <c r="C38" s="461" t="s">
        <v>476</v>
      </c>
      <c r="D38" s="463" t="s">
        <v>477</v>
      </c>
      <c r="E38" s="369" t="s">
        <v>491</v>
      </c>
      <c r="F38" s="369" t="s">
        <v>497</v>
      </c>
      <c r="G38" s="464">
        <v>4</v>
      </c>
      <c r="H38" s="371">
        <v>300</v>
      </c>
      <c r="I38" s="4">
        <v>300</v>
      </c>
    </row>
    <row r="39" spans="1:9" ht="51">
      <c r="A39" s="303">
        <v>31</v>
      </c>
      <c r="B39" s="460" t="s">
        <v>466</v>
      </c>
      <c r="C39" s="460" t="s">
        <v>467</v>
      </c>
      <c r="D39" s="459" t="s">
        <v>468</v>
      </c>
      <c r="E39" s="369" t="s">
        <v>491</v>
      </c>
      <c r="F39" s="369" t="s">
        <v>497</v>
      </c>
      <c r="G39" s="460">
        <v>4</v>
      </c>
      <c r="H39" s="475">
        <v>400</v>
      </c>
      <c r="I39" s="4">
        <v>400</v>
      </c>
    </row>
    <row r="40" spans="1:9" ht="51">
      <c r="A40" s="303">
        <v>32</v>
      </c>
      <c r="B40" s="367" t="s">
        <v>469</v>
      </c>
      <c r="C40" s="367" t="s">
        <v>470</v>
      </c>
      <c r="D40" s="458" t="s">
        <v>471</v>
      </c>
      <c r="E40" s="369" t="s">
        <v>491</v>
      </c>
      <c r="F40" s="369" t="s">
        <v>497</v>
      </c>
      <c r="G40" s="460">
        <v>4</v>
      </c>
      <c r="H40" s="475">
        <v>400</v>
      </c>
      <c r="I40" s="4">
        <v>400</v>
      </c>
    </row>
    <row r="41" spans="1:9" ht="51">
      <c r="A41" s="303">
        <v>33</v>
      </c>
      <c r="B41" s="367" t="s">
        <v>469</v>
      </c>
      <c r="C41" s="367" t="s">
        <v>470</v>
      </c>
      <c r="D41" s="458" t="s">
        <v>471</v>
      </c>
      <c r="E41" s="369" t="s">
        <v>491</v>
      </c>
      <c r="F41" s="369" t="s">
        <v>497</v>
      </c>
      <c r="G41" s="460">
        <v>4</v>
      </c>
      <c r="H41" s="466">
        <v>400</v>
      </c>
      <c r="I41" s="466">
        <v>400</v>
      </c>
    </row>
    <row r="42" spans="1:9" ht="51">
      <c r="A42" s="303">
        <v>34</v>
      </c>
      <c r="B42" s="367" t="s">
        <v>472</v>
      </c>
      <c r="C42" s="367" t="s">
        <v>473</v>
      </c>
      <c r="D42" s="370" t="s">
        <v>474</v>
      </c>
      <c r="E42" s="369" t="s">
        <v>491</v>
      </c>
      <c r="F42" s="367" t="s">
        <v>493</v>
      </c>
      <c r="G42" s="464">
        <v>3</v>
      </c>
      <c r="H42" s="371">
        <v>700</v>
      </c>
      <c r="I42" s="4">
        <v>700</v>
      </c>
    </row>
    <row r="43" spans="1:9" ht="51">
      <c r="A43" s="303">
        <v>35</v>
      </c>
      <c r="B43" s="476" t="s">
        <v>563</v>
      </c>
      <c r="C43" s="476" t="s">
        <v>564</v>
      </c>
      <c r="D43" s="370" t="s">
        <v>565</v>
      </c>
      <c r="E43" s="369" t="s">
        <v>491</v>
      </c>
      <c r="F43" s="367" t="s">
        <v>493</v>
      </c>
      <c r="G43" s="464">
        <v>3</v>
      </c>
      <c r="H43" s="371">
        <v>800</v>
      </c>
      <c r="I43" s="4">
        <v>800</v>
      </c>
    </row>
    <row r="44" spans="1:9" ht="51">
      <c r="A44" s="303">
        <v>36</v>
      </c>
      <c r="B44" s="367" t="s">
        <v>463</v>
      </c>
      <c r="C44" s="367" t="s">
        <v>464</v>
      </c>
      <c r="D44" s="368" t="s">
        <v>465</v>
      </c>
      <c r="E44" s="369" t="s">
        <v>491</v>
      </c>
      <c r="F44" s="367" t="s">
        <v>493</v>
      </c>
      <c r="G44" s="464">
        <v>3</v>
      </c>
      <c r="H44" s="371">
        <v>1000</v>
      </c>
      <c r="I44" s="4">
        <v>1000</v>
      </c>
    </row>
    <row r="45" spans="1:9" ht="51">
      <c r="A45" s="303">
        <v>37</v>
      </c>
      <c r="B45" s="304" t="s">
        <v>466</v>
      </c>
      <c r="C45" s="80" t="s">
        <v>566</v>
      </c>
      <c r="D45" s="80">
        <v>1017018271</v>
      </c>
      <c r="E45" s="369" t="s">
        <v>491</v>
      </c>
      <c r="F45" s="367" t="s">
        <v>493</v>
      </c>
      <c r="G45" s="477">
        <v>3</v>
      </c>
      <c r="H45" s="4">
        <v>300</v>
      </c>
      <c r="I45" s="4">
        <v>300</v>
      </c>
    </row>
    <row r="46" spans="1:9" ht="51">
      <c r="A46" s="303">
        <v>38</v>
      </c>
      <c r="B46" s="367" t="s">
        <v>472</v>
      </c>
      <c r="C46" s="367" t="s">
        <v>473</v>
      </c>
      <c r="D46" s="370" t="s">
        <v>474</v>
      </c>
      <c r="E46" s="369" t="s">
        <v>491</v>
      </c>
      <c r="F46" s="367" t="s">
        <v>495</v>
      </c>
      <c r="G46" s="477">
        <v>4</v>
      </c>
      <c r="H46" s="4">
        <v>500</v>
      </c>
      <c r="I46" s="4">
        <v>500</v>
      </c>
    </row>
    <row r="47" spans="1:9" ht="51">
      <c r="A47" s="303">
        <v>39</v>
      </c>
      <c r="B47" s="367" t="s">
        <v>463</v>
      </c>
      <c r="C47" s="367" t="s">
        <v>464</v>
      </c>
      <c r="D47" s="368" t="s">
        <v>465</v>
      </c>
      <c r="E47" s="369" t="s">
        <v>491</v>
      </c>
      <c r="F47" s="367" t="s">
        <v>495</v>
      </c>
      <c r="G47" s="477">
        <v>4</v>
      </c>
      <c r="H47" s="4">
        <v>1000</v>
      </c>
      <c r="I47" s="4">
        <v>1000</v>
      </c>
    </row>
    <row r="48" spans="1:9" ht="51">
      <c r="A48" s="303">
        <v>40</v>
      </c>
      <c r="B48" s="367" t="s">
        <v>496</v>
      </c>
      <c r="C48" s="367" t="s">
        <v>464</v>
      </c>
      <c r="D48" s="370" t="s">
        <v>498</v>
      </c>
      <c r="E48" s="369" t="s">
        <v>491</v>
      </c>
      <c r="F48" s="367" t="s">
        <v>495</v>
      </c>
      <c r="G48" s="80">
        <v>4</v>
      </c>
      <c r="H48" s="4">
        <v>900</v>
      </c>
      <c r="I48" s="4">
        <v>900</v>
      </c>
    </row>
    <row r="49" spans="1:9" ht="51">
      <c r="A49" s="303">
        <v>41</v>
      </c>
      <c r="B49" s="476" t="s">
        <v>563</v>
      </c>
      <c r="C49" s="476" t="s">
        <v>564</v>
      </c>
      <c r="D49" s="370" t="s">
        <v>565</v>
      </c>
      <c r="E49" s="369" t="s">
        <v>491</v>
      </c>
      <c r="F49" s="367" t="s">
        <v>495</v>
      </c>
      <c r="G49" s="80">
        <v>4</v>
      </c>
      <c r="H49" s="4">
        <v>1000</v>
      </c>
      <c r="I49" s="4">
        <v>1000</v>
      </c>
    </row>
    <row r="50" spans="1:9" ht="51">
      <c r="A50" s="303">
        <v>42</v>
      </c>
      <c r="B50" s="367" t="s">
        <v>496</v>
      </c>
      <c r="C50" s="367" t="s">
        <v>464</v>
      </c>
      <c r="D50" s="370" t="s">
        <v>498</v>
      </c>
      <c r="E50" s="369" t="s">
        <v>491</v>
      </c>
      <c r="F50" s="369" t="s">
        <v>497</v>
      </c>
      <c r="G50" s="80">
        <v>3</v>
      </c>
      <c r="H50" s="4">
        <v>600</v>
      </c>
      <c r="I50" s="4">
        <v>600</v>
      </c>
    </row>
    <row r="51" spans="1:9" ht="51">
      <c r="A51" s="303">
        <v>43</v>
      </c>
      <c r="B51" s="367" t="s">
        <v>469</v>
      </c>
      <c r="C51" s="367" t="s">
        <v>470</v>
      </c>
      <c r="D51" s="458" t="s">
        <v>471</v>
      </c>
      <c r="E51" s="369" t="s">
        <v>491</v>
      </c>
      <c r="F51" s="369" t="s">
        <v>497</v>
      </c>
      <c r="G51" s="80">
        <v>3</v>
      </c>
      <c r="H51" s="4">
        <v>400</v>
      </c>
      <c r="I51" s="4">
        <v>400</v>
      </c>
    </row>
    <row r="52" spans="1:9" ht="51">
      <c r="A52" s="303">
        <v>44</v>
      </c>
      <c r="B52" s="460" t="s">
        <v>466</v>
      </c>
      <c r="C52" s="460" t="s">
        <v>467</v>
      </c>
      <c r="D52" s="459" t="s">
        <v>468</v>
      </c>
      <c r="E52" s="369" t="s">
        <v>491</v>
      </c>
      <c r="F52" s="369" t="s">
        <v>497</v>
      </c>
      <c r="G52" s="80">
        <v>3</v>
      </c>
      <c r="H52" s="4">
        <v>300</v>
      </c>
      <c r="I52" s="4">
        <v>300</v>
      </c>
    </row>
    <row r="53" spans="1:9" ht="51">
      <c r="A53" s="303">
        <v>45</v>
      </c>
      <c r="B53" s="367" t="s">
        <v>463</v>
      </c>
      <c r="C53" s="367" t="s">
        <v>464</v>
      </c>
      <c r="D53" s="368" t="s">
        <v>465</v>
      </c>
      <c r="E53" s="369" t="s">
        <v>491</v>
      </c>
      <c r="F53" s="369" t="s">
        <v>567</v>
      </c>
      <c r="G53" s="80">
        <v>4</v>
      </c>
      <c r="H53" s="4">
        <v>600</v>
      </c>
      <c r="I53" s="4"/>
    </row>
    <row r="54" spans="1:9" ht="51">
      <c r="A54" s="303">
        <v>46</v>
      </c>
      <c r="B54" s="304" t="s">
        <v>466</v>
      </c>
      <c r="C54" s="80" t="s">
        <v>566</v>
      </c>
      <c r="D54" s="80">
        <v>1017018271</v>
      </c>
      <c r="E54" s="369" t="s">
        <v>491</v>
      </c>
      <c r="F54" s="369" t="s">
        <v>567</v>
      </c>
      <c r="G54" s="80">
        <v>4</v>
      </c>
      <c r="H54" s="4">
        <v>600</v>
      </c>
      <c r="I54" s="4"/>
    </row>
    <row r="55" spans="1:9" ht="51">
      <c r="A55" s="303">
        <v>47</v>
      </c>
      <c r="B55" s="367" t="s">
        <v>496</v>
      </c>
      <c r="C55" s="367" t="s">
        <v>464</v>
      </c>
      <c r="D55" s="370" t="s">
        <v>498</v>
      </c>
      <c r="E55" s="369" t="s">
        <v>491</v>
      </c>
      <c r="F55" s="369" t="s">
        <v>567</v>
      </c>
      <c r="G55" s="80">
        <v>4</v>
      </c>
      <c r="H55" s="4">
        <v>600</v>
      </c>
      <c r="I55" s="4"/>
    </row>
    <row r="56" spans="1:9" ht="51">
      <c r="A56" s="303">
        <v>48</v>
      </c>
      <c r="B56" s="367" t="s">
        <v>469</v>
      </c>
      <c r="C56" s="367" t="s">
        <v>470</v>
      </c>
      <c r="D56" s="458" t="s">
        <v>471</v>
      </c>
      <c r="E56" s="369" t="s">
        <v>491</v>
      </c>
      <c r="F56" s="369" t="s">
        <v>567</v>
      </c>
      <c r="G56" s="80">
        <v>4</v>
      </c>
      <c r="H56" s="4">
        <v>455</v>
      </c>
      <c r="I56" s="4"/>
    </row>
    <row r="57" spans="1:9" ht="63.75">
      <c r="A57" s="303">
        <v>49</v>
      </c>
      <c r="B57" s="367" t="s">
        <v>496</v>
      </c>
      <c r="C57" s="367" t="s">
        <v>464</v>
      </c>
      <c r="D57" s="370" t="s">
        <v>498</v>
      </c>
      <c r="E57" s="369" t="s">
        <v>491</v>
      </c>
      <c r="F57" s="367" t="s">
        <v>492</v>
      </c>
      <c r="G57" s="80">
        <v>2</v>
      </c>
      <c r="H57" s="4">
        <v>200</v>
      </c>
      <c r="I57" s="4"/>
    </row>
    <row r="58" spans="1:9" ht="63.75">
      <c r="A58" s="303">
        <v>50</v>
      </c>
      <c r="B58" s="367" t="s">
        <v>469</v>
      </c>
      <c r="C58" s="367" t="s">
        <v>470</v>
      </c>
      <c r="D58" s="458" t="s">
        <v>471</v>
      </c>
      <c r="E58" s="369" t="s">
        <v>491</v>
      </c>
      <c r="F58" s="367" t="s">
        <v>492</v>
      </c>
      <c r="G58" s="80">
        <v>2</v>
      </c>
      <c r="H58" s="4">
        <v>200</v>
      </c>
      <c r="I58" s="4"/>
    </row>
    <row r="59" spans="1:9" ht="63.75">
      <c r="A59" s="303">
        <v>51</v>
      </c>
      <c r="B59" s="476" t="s">
        <v>563</v>
      </c>
      <c r="C59" s="476" t="s">
        <v>564</v>
      </c>
      <c r="D59" s="370" t="s">
        <v>565</v>
      </c>
      <c r="E59" s="369" t="s">
        <v>491</v>
      </c>
      <c r="F59" s="367" t="s">
        <v>492</v>
      </c>
      <c r="G59" s="495">
        <v>2</v>
      </c>
      <c r="H59" s="496">
        <v>200</v>
      </c>
      <c r="I59" s="496"/>
    </row>
    <row r="60" spans="1:9" ht="76.5">
      <c r="A60" s="303">
        <v>52</v>
      </c>
      <c r="B60" s="367" t="s">
        <v>463</v>
      </c>
      <c r="C60" s="367" t="s">
        <v>464</v>
      </c>
      <c r="D60" s="368" t="s">
        <v>465</v>
      </c>
      <c r="E60" s="369" t="s">
        <v>491</v>
      </c>
      <c r="F60" s="367" t="s">
        <v>494</v>
      </c>
      <c r="G60" s="464">
        <v>5</v>
      </c>
      <c r="H60" s="465">
        <v>600</v>
      </c>
      <c r="I60" s="465">
        <v>600</v>
      </c>
    </row>
    <row r="61" spans="1:9" ht="76.5">
      <c r="A61" s="303">
        <v>53</v>
      </c>
      <c r="B61" s="367" t="s">
        <v>496</v>
      </c>
      <c r="C61" s="367" t="s">
        <v>464</v>
      </c>
      <c r="D61" s="370" t="s">
        <v>498</v>
      </c>
      <c r="E61" s="369" t="s">
        <v>491</v>
      </c>
      <c r="F61" s="462" t="s">
        <v>494</v>
      </c>
      <c r="G61" s="460">
        <v>5</v>
      </c>
      <c r="H61" s="460">
        <v>600</v>
      </c>
      <c r="I61" s="465">
        <v>600</v>
      </c>
    </row>
    <row r="62" spans="1:9" ht="76.5">
      <c r="A62" s="303">
        <v>54</v>
      </c>
      <c r="B62" s="367" t="s">
        <v>469</v>
      </c>
      <c r="C62" s="367" t="s">
        <v>470</v>
      </c>
      <c r="D62" s="458" t="s">
        <v>471</v>
      </c>
      <c r="E62" s="369" t="s">
        <v>491</v>
      </c>
      <c r="F62" s="367" t="s">
        <v>494</v>
      </c>
      <c r="G62" s="464">
        <v>5</v>
      </c>
      <c r="H62" s="371">
        <v>500</v>
      </c>
      <c r="I62" s="4">
        <v>500</v>
      </c>
    </row>
    <row r="63" spans="1:9" ht="51">
      <c r="A63" s="303">
        <v>55</v>
      </c>
      <c r="B63" s="367" t="s">
        <v>496</v>
      </c>
      <c r="C63" s="367" t="s">
        <v>464</v>
      </c>
      <c r="D63" s="370" t="s">
        <v>498</v>
      </c>
      <c r="E63" s="369" t="s">
        <v>491</v>
      </c>
      <c r="F63" s="369" t="s">
        <v>497</v>
      </c>
      <c r="G63" s="464">
        <v>5</v>
      </c>
      <c r="H63" s="371">
        <v>500</v>
      </c>
      <c r="I63" s="4">
        <v>500</v>
      </c>
    </row>
    <row r="64" spans="1:9" ht="51">
      <c r="A64" s="303">
        <v>56</v>
      </c>
      <c r="B64" s="460" t="s">
        <v>466</v>
      </c>
      <c r="C64" s="460" t="s">
        <v>467</v>
      </c>
      <c r="D64" s="459" t="s">
        <v>468</v>
      </c>
      <c r="E64" s="369" t="s">
        <v>491</v>
      </c>
      <c r="F64" s="369" t="s">
        <v>497</v>
      </c>
      <c r="G64" s="460">
        <v>5</v>
      </c>
      <c r="H64" s="475">
        <v>500</v>
      </c>
      <c r="I64" s="4">
        <v>500</v>
      </c>
    </row>
    <row r="65" spans="1:9" ht="51">
      <c r="A65" s="303">
        <v>57</v>
      </c>
      <c r="B65" s="367" t="s">
        <v>469</v>
      </c>
      <c r="C65" s="367" t="s">
        <v>470</v>
      </c>
      <c r="D65" s="458" t="s">
        <v>471</v>
      </c>
      <c r="E65" s="369" t="s">
        <v>491</v>
      </c>
      <c r="F65" s="369" t="s">
        <v>497</v>
      </c>
      <c r="G65" s="460">
        <v>5</v>
      </c>
      <c r="H65" s="475">
        <v>400</v>
      </c>
      <c r="I65" s="4">
        <v>400</v>
      </c>
    </row>
    <row r="66" spans="1:9" ht="51">
      <c r="A66" s="303">
        <v>58</v>
      </c>
      <c r="B66" s="367" t="s">
        <v>469</v>
      </c>
      <c r="C66" s="367" t="s">
        <v>470</v>
      </c>
      <c r="D66" s="458" t="s">
        <v>471</v>
      </c>
      <c r="E66" s="369" t="s">
        <v>491</v>
      </c>
      <c r="F66" s="369" t="s">
        <v>497</v>
      </c>
      <c r="G66" s="460">
        <v>5</v>
      </c>
      <c r="H66" s="466">
        <v>400</v>
      </c>
      <c r="I66" s="466">
        <v>400</v>
      </c>
    </row>
    <row r="67" spans="1:9" ht="51">
      <c r="A67" s="303">
        <v>59</v>
      </c>
      <c r="B67" s="367" t="s">
        <v>472</v>
      </c>
      <c r="C67" s="367" t="s">
        <v>473</v>
      </c>
      <c r="D67" s="370" t="s">
        <v>474</v>
      </c>
      <c r="E67" s="369" t="s">
        <v>491</v>
      </c>
      <c r="F67" s="367" t="s">
        <v>493</v>
      </c>
      <c r="G67" s="464">
        <v>3</v>
      </c>
      <c r="H67" s="371">
        <v>700</v>
      </c>
      <c r="I67" s="4">
        <v>700</v>
      </c>
    </row>
    <row r="68" spans="1:9" ht="51">
      <c r="A68" s="303">
        <v>60</v>
      </c>
      <c r="B68" s="476" t="s">
        <v>496</v>
      </c>
      <c r="C68" s="476" t="s">
        <v>464</v>
      </c>
      <c r="D68" s="370" t="s">
        <v>498</v>
      </c>
      <c r="E68" s="369" t="s">
        <v>491</v>
      </c>
      <c r="F68" s="367" t="s">
        <v>493</v>
      </c>
      <c r="G68" s="464">
        <v>3</v>
      </c>
      <c r="H68" s="371">
        <v>800</v>
      </c>
      <c r="I68" s="4">
        <v>800</v>
      </c>
    </row>
    <row r="69" spans="1:9" ht="51">
      <c r="A69" s="303">
        <v>61</v>
      </c>
      <c r="B69" s="367" t="s">
        <v>463</v>
      </c>
      <c r="C69" s="367" t="s">
        <v>464</v>
      </c>
      <c r="D69" s="368" t="s">
        <v>465</v>
      </c>
      <c r="E69" s="369" t="s">
        <v>491</v>
      </c>
      <c r="F69" s="367" t="s">
        <v>493</v>
      </c>
      <c r="G69" s="464">
        <v>3</v>
      </c>
      <c r="H69" s="371">
        <v>1000</v>
      </c>
      <c r="I69" s="4">
        <v>1000</v>
      </c>
    </row>
    <row r="70" spans="1:9" ht="51">
      <c r="A70" s="303">
        <v>62</v>
      </c>
      <c r="B70" s="304" t="s">
        <v>466</v>
      </c>
      <c r="C70" s="80" t="s">
        <v>566</v>
      </c>
      <c r="D70" s="80">
        <v>1017018271</v>
      </c>
      <c r="E70" s="369" t="s">
        <v>491</v>
      </c>
      <c r="F70" s="367" t="s">
        <v>493</v>
      </c>
      <c r="G70" s="477">
        <v>3</v>
      </c>
      <c r="H70" s="4">
        <v>300</v>
      </c>
      <c r="I70" s="4">
        <v>300</v>
      </c>
    </row>
    <row r="71" spans="1:9" ht="51">
      <c r="A71" s="303">
        <v>63</v>
      </c>
      <c r="B71" s="367" t="s">
        <v>472</v>
      </c>
      <c r="C71" s="367" t="s">
        <v>473</v>
      </c>
      <c r="D71" s="370" t="s">
        <v>474</v>
      </c>
      <c r="E71" s="369" t="s">
        <v>491</v>
      </c>
      <c r="F71" s="367" t="s">
        <v>495</v>
      </c>
      <c r="G71" s="477">
        <v>4</v>
      </c>
      <c r="H71" s="4">
        <v>500</v>
      </c>
      <c r="I71" s="4">
        <v>500</v>
      </c>
    </row>
    <row r="72" spans="1:9" ht="51">
      <c r="A72" s="303">
        <v>64</v>
      </c>
      <c r="B72" s="367" t="s">
        <v>463</v>
      </c>
      <c r="C72" s="367" t="s">
        <v>464</v>
      </c>
      <c r="D72" s="368" t="s">
        <v>465</v>
      </c>
      <c r="E72" s="369" t="s">
        <v>491</v>
      </c>
      <c r="F72" s="367" t="s">
        <v>495</v>
      </c>
      <c r="G72" s="477">
        <v>4</v>
      </c>
      <c r="H72" s="4">
        <v>1000</v>
      </c>
      <c r="I72" s="4">
        <v>1000</v>
      </c>
    </row>
    <row r="73" spans="1:9" ht="51">
      <c r="A73" s="303">
        <v>65</v>
      </c>
      <c r="B73" s="367" t="s">
        <v>496</v>
      </c>
      <c r="C73" s="367" t="s">
        <v>464</v>
      </c>
      <c r="D73" s="370" t="s">
        <v>498</v>
      </c>
      <c r="E73" s="369" t="s">
        <v>491</v>
      </c>
      <c r="F73" s="367" t="s">
        <v>495</v>
      </c>
      <c r="G73" s="80">
        <v>4</v>
      </c>
      <c r="H73" s="4">
        <v>1000</v>
      </c>
      <c r="I73" s="4">
        <v>1000</v>
      </c>
    </row>
    <row r="74" spans="1:9" ht="51">
      <c r="A74" s="303">
        <v>66</v>
      </c>
      <c r="B74" s="476" t="s">
        <v>466</v>
      </c>
      <c r="C74" s="476" t="s">
        <v>467</v>
      </c>
      <c r="D74" s="370" t="s">
        <v>468</v>
      </c>
      <c r="E74" s="369" t="s">
        <v>491</v>
      </c>
      <c r="F74" s="367" t="s">
        <v>495</v>
      </c>
      <c r="G74" s="80">
        <v>4</v>
      </c>
      <c r="H74" s="4">
        <v>1000</v>
      </c>
      <c r="I74" s="4">
        <v>1000</v>
      </c>
    </row>
    <row r="75" spans="1:9" ht="51">
      <c r="A75" s="303">
        <v>67</v>
      </c>
      <c r="B75" s="367" t="s">
        <v>496</v>
      </c>
      <c r="C75" s="367" t="s">
        <v>464</v>
      </c>
      <c r="D75" s="370" t="s">
        <v>498</v>
      </c>
      <c r="E75" s="369" t="s">
        <v>491</v>
      </c>
      <c r="F75" s="369" t="s">
        <v>497</v>
      </c>
      <c r="G75" s="80">
        <v>3</v>
      </c>
      <c r="H75" s="4">
        <v>600</v>
      </c>
      <c r="I75" s="4">
        <v>600</v>
      </c>
    </row>
    <row r="76" spans="1:9" ht="51">
      <c r="A76" s="303">
        <v>68</v>
      </c>
      <c r="B76" s="367" t="s">
        <v>469</v>
      </c>
      <c r="C76" s="367" t="s">
        <v>470</v>
      </c>
      <c r="D76" s="458" t="s">
        <v>471</v>
      </c>
      <c r="E76" s="369" t="s">
        <v>491</v>
      </c>
      <c r="F76" s="369" t="s">
        <v>497</v>
      </c>
      <c r="G76" s="80">
        <v>3</v>
      </c>
      <c r="H76" s="4">
        <v>500</v>
      </c>
      <c r="I76" s="4">
        <v>500</v>
      </c>
    </row>
    <row r="77" spans="1:9" ht="51">
      <c r="A77" s="303">
        <v>69</v>
      </c>
      <c r="B77" s="460" t="s">
        <v>466</v>
      </c>
      <c r="C77" s="460" t="s">
        <v>467</v>
      </c>
      <c r="D77" s="459" t="s">
        <v>468</v>
      </c>
      <c r="E77" s="369" t="s">
        <v>491</v>
      </c>
      <c r="F77" s="369" t="s">
        <v>497</v>
      </c>
      <c r="G77" s="80">
        <v>3</v>
      </c>
      <c r="H77" s="4">
        <v>500</v>
      </c>
      <c r="I77" s="4">
        <v>500</v>
      </c>
    </row>
    <row r="78" spans="1:9" ht="51">
      <c r="A78" s="303">
        <v>70</v>
      </c>
      <c r="B78" s="367" t="s">
        <v>463</v>
      </c>
      <c r="C78" s="367" t="s">
        <v>464</v>
      </c>
      <c r="D78" s="368" t="s">
        <v>465</v>
      </c>
      <c r="E78" s="369" t="s">
        <v>491</v>
      </c>
      <c r="F78" s="369" t="s">
        <v>567</v>
      </c>
      <c r="G78" s="80">
        <v>4</v>
      </c>
      <c r="H78" s="4">
        <v>800</v>
      </c>
      <c r="I78" s="4">
        <v>800</v>
      </c>
    </row>
    <row r="79" spans="1:9" ht="51">
      <c r="A79" s="303">
        <v>71</v>
      </c>
      <c r="B79" s="304" t="s">
        <v>466</v>
      </c>
      <c r="C79" s="80" t="s">
        <v>566</v>
      </c>
      <c r="D79" s="80">
        <v>1017018271</v>
      </c>
      <c r="E79" s="369" t="s">
        <v>491</v>
      </c>
      <c r="F79" s="369" t="s">
        <v>567</v>
      </c>
      <c r="G79" s="80">
        <v>4</v>
      </c>
      <c r="H79" s="4"/>
      <c r="I79" s="4">
        <v>600</v>
      </c>
    </row>
    <row r="80" spans="1:9" ht="51">
      <c r="A80" s="303">
        <v>72</v>
      </c>
      <c r="B80" s="367" t="s">
        <v>496</v>
      </c>
      <c r="C80" s="367" t="s">
        <v>464</v>
      </c>
      <c r="D80" s="370" t="s">
        <v>498</v>
      </c>
      <c r="E80" s="369" t="s">
        <v>491</v>
      </c>
      <c r="F80" s="369" t="s">
        <v>567</v>
      </c>
      <c r="G80" s="80">
        <v>4</v>
      </c>
      <c r="H80" s="4"/>
      <c r="I80" s="4">
        <v>600</v>
      </c>
    </row>
    <row r="81" spans="1:9" ht="51">
      <c r="A81" s="303">
        <v>73</v>
      </c>
      <c r="B81" s="367" t="s">
        <v>469</v>
      </c>
      <c r="C81" s="367" t="s">
        <v>470</v>
      </c>
      <c r="D81" s="458" t="s">
        <v>471</v>
      </c>
      <c r="E81" s="369" t="s">
        <v>491</v>
      </c>
      <c r="F81" s="369" t="s">
        <v>567</v>
      </c>
      <c r="G81" s="80">
        <v>4</v>
      </c>
      <c r="H81" s="4"/>
      <c r="I81" s="4">
        <v>500</v>
      </c>
    </row>
    <row r="82" spans="1:9" ht="63.75">
      <c r="A82" s="303">
        <v>74</v>
      </c>
      <c r="B82" s="367" t="s">
        <v>496</v>
      </c>
      <c r="C82" s="367" t="s">
        <v>464</v>
      </c>
      <c r="D82" s="370" t="s">
        <v>498</v>
      </c>
      <c r="E82" s="369" t="s">
        <v>491</v>
      </c>
      <c r="F82" s="367" t="s">
        <v>492</v>
      </c>
      <c r="G82" s="80">
        <v>2</v>
      </c>
      <c r="H82" s="4"/>
      <c r="I82" s="4">
        <v>200</v>
      </c>
    </row>
    <row r="83" spans="1:9" ht="63.75">
      <c r="A83" s="303">
        <v>75</v>
      </c>
      <c r="B83" s="367" t="s">
        <v>469</v>
      </c>
      <c r="C83" s="367" t="s">
        <v>470</v>
      </c>
      <c r="D83" s="458" t="s">
        <v>471</v>
      </c>
      <c r="E83" s="369" t="s">
        <v>491</v>
      </c>
      <c r="F83" s="367" t="s">
        <v>492</v>
      </c>
      <c r="G83" s="80">
        <v>2</v>
      </c>
      <c r="H83" s="4"/>
      <c r="I83" s="4">
        <v>200</v>
      </c>
    </row>
    <row r="84" spans="1:9" ht="76.5">
      <c r="A84" s="303">
        <v>76</v>
      </c>
      <c r="B84" s="367" t="s">
        <v>463</v>
      </c>
      <c r="C84" s="367" t="s">
        <v>464</v>
      </c>
      <c r="D84" s="368" t="s">
        <v>465</v>
      </c>
      <c r="E84" s="369" t="s">
        <v>491</v>
      </c>
      <c r="F84" s="367" t="s">
        <v>494</v>
      </c>
      <c r="G84" s="464">
        <v>3</v>
      </c>
      <c r="H84" s="465"/>
      <c r="I84" s="4">
        <v>700</v>
      </c>
    </row>
    <row r="85" spans="1:9" ht="76.5">
      <c r="A85" s="303">
        <v>77</v>
      </c>
      <c r="B85" s="367" t="s">
        <v>469</v>
      </c>
      <c r="C85" s="367" t="s">
        <v>470</v>
      </c>
      <c r="D85" s="458" t="s">
        <v>471</v>
      </c>
      <c r="E85" s="369" t="s">
        <v>491</v>
      </c>
      <c r="F85" s="367" t="s">
        <v>494</v>
      </c>
      <c r="G85" s="464">
        <v>3</v>
      </c>
      <c r="H85" s="510"/>
      <c r="I85" s="4">
        <v>200</v>
      </c>
    </row>
    <row r="86" spans="1:9" ht="76.5">
      <c r="A86" s="303">
        <v>78</v>
      </c>
      <c r="B86" s="460" t="s">
        <v>466</v>
      </c>
      <c r="C86" s="460" t="s">
        <v>467</v>
      </c>
      <c r="D86" s="459" t="s">
        <v>468</v>
      </c>
      <c r="E86" s="369" t="s">
        <v>491</v>
      </c>
      <c r="F86" s="367" t="s">
        <v>494</v>
      </c>
      <c r="G86" s="464">
        <v>3</v>
      </c>
      <c r="H86" s="510"/>
      <c r="I86" s="4">
        <v>400</v>
      </c>
    </row>
    <row r="87" spans="1:9" ht="51">
      <c r="A87" s="303">
        <v>79</v>
      </c>
      <c r="B87" s="367" t="s">
        <v>469</v>
      </c>
      <c r="C87" s="367" t="s">
        <v>470</v>
      </c>
      <c r="D87" s="458" t="s">
        <v>471</v>
      </c>
      <c r="E87" s="369" t="s">
        <v>491</v>
      </c>
      <c r="F87" s="369" t="s">
        <v>497</v>
      </c>
      <c r="G87" s="464">
        <v>4</v>
      </c>
      <c r="H87" s="511"/>
      <c r="I87" s="475">
        <v>240</v>
      </c>
    </row>
    <row r="88" spans="1:9" ht="51">
      <c r="A88" s="303">
        <v>80</v>
      </c>
      <c r="B88" s="367" t="s">
        <v>463</v>
      </c>
      <c r="C88" s="367" t="s">
        <v>464</v>
      </c>
      <c r="D88" s="458" t="s">
        <v>465</v>
      </c>
      <c r="E88" s="369" t="s">
        <v>491</v>
      </c>
      <c r="F88" s="369" t="s">
        <v>497</v>
      </c>
      <c r="G88" s="464">
        <v>4</v>
      </c>
      <c r="H88" s="510"/>
      <c r="I88" s="475">
        <v>800</v>
      </c>
    </row>
    <row r="89" spans="1:9" ht="51">
      <c r="A89" s="303">
        <v>81</v>
      </c>
      <c r="B89" s="367" t="s">
        <v>466</v>
      </c>
      <c r="C89" s="367" t="s">
        <v>467</v>
      </c>
      <c r="D89" s="458" t="s">
        <v>468</v>
      </c>
      <c r="E89" s="369" t="s">
        <v>491</v>
      </c>
      <c r="F89" s="369" t="s">
        <v>497</v>
      </c>
      <c r="G89" s="464">
        <v>4</v>
      </c>
      <c r="H89" s="510"/>
      <c r="I89" s="475">
        <v>400</v>
      </c>
    </row>
    <row r="90" spans="1:9" ht="51">
      <c r="A90" s="303">
        <v>82</v>
      </c>
      <c r="B90" s="367" t="s">
        <v>472</v>
      </c>
      <c r="C90" s="367" t="s">
        <v>473</v>
      </c>
      <c r="D90" s="370" t="s">
        <v>474</v>
      </c>
      <c r="E90" s="369" t="s">
        <v>491</v>
      </c>
      <c r="F90" s="367" t="s">
        <v>495</v>
      </c>
      <c r="G90" s="464">
        <v>5</v>
      </c>
      <c r="H90" s="510"/>
      <c r="I90" s="475">
        <v>400</v>
      </c>
    </row>
    <row r="91" spans="1:9" ht="51">
      <c r="A91" s="303">
        <v>83</v>
      </c>
      <c r="B91" s="367" t="s">
        <v>466</v>
      </c>
      <c r="C91" s="367" t="s">
        <v>467</v>
      </c>
      <c r="D91" s="458" t="s">
        <v>468</v>
      </c>
      <c r="E91" s="369" t="s">
        <v>491</v>
      </c>
      <c r="F91" s="367" t="s">
        <v>495</v>
      </c>
      <c r="G91" s="464">
        <v>5</v>
      </c>
      <c r="H91" s="510"/>
      <c r="I91" s="475">
        <v>500</v>
      </c>
    </row>
    <row r="92" spans="1:9" ht="51">
      <c r="A92" s="303">
        <v>84</v>
      </c>
      <c r="B92" s="367" t="s">
        <v>463</v>
      </c>
      <c r="C92" s="367" t="s">
        <v>464</v>
      </c>
      <c r="D92" s="458" t="s">
        <v>465</v>
      </c>
      <c r="E92" s="369" t="s">
        <v>491</v>
      </c>
      <c r="F92" s="367" t="s">
        <v>495</v>
      </c>
      <c r="G92" s="464">
        <v>5</v>
      </c>
      <c r="H92" s="510"/>
      <c r="I92" s="475">
        <v>750</v>
      </c>
    </row>
    <row r="93" spans="1:9" ht="76.5">
      <c r="A93" s="303">
        <v>85</v>
      </c>
      <c r="B93" s="367" t="s">
        <v>463</v>
      </c>
      <c r="C93" s="367" t="s">
        <v>464</v>
      </c>
      <c r="D93" s="368" t="s">
        <v>465</v>
      </c>
      <c r="E93" s="369" t="s">
        <v>491</v>
      </c>
      <c r="F93" s="367" t="s">
        <v>735</v>
      </c>
      <c r="G93" s="464">
        <v>3</v>
      </c>
      <c r="I93" s="512">
        <v>500</v>
      </c>
    </row>
    <row r="94" spans="1:9" ht="76.5">
      <c r="A94" s="303">
        <v>86</v>
      </c>
      <c r="B94" s="367" t="s">
        <v>472</v>
      </c>
      <c r="C94" s="367" t="s">
        <v>473</v>
      </c>
      <c r="D94" s="370" t="s">
        <v>474</v>
      </c>
      <c r="E94" s="369" t="s">
        <v>491</v>
      </c>
      <c r="F94" s="367" t="s">
        <v>735</v>
      </c>
      <c r="G94" s="464">
        <v>3</v>
      </c>
      <c r="H94" s="510"/>
      <c r="I94" s="513">
        <v>300</v>
      </c>
    </row>
    <row r="95" spans="1:9" ht="76.5">
      <c r="A95" s="303">
        <v>87</v>
      </c>
      <c r="B95" s="367" t="s">
        <v>466</v>
      </c>
      <c r="C95" s="367" t="s">
        <v>467</v>
      </c>
      <c r="D95" s="458" t="s">
        <v>468</v>
      </c>
      <c r="E95" s="369" t="s">
        <v>491</v>
      </c>
      <c r="F95" s="367" t="s">
        <v>735</v>
      </c>
      <c r="G95" s="464">
        <v>3</v>
      </c>
      <c r="H95" s="510"/>
      <c r="I95" s="475">
        <v>400</v>
      </c>
    </row>
    <row r="96" spans="1:9">
      <c r="A96" s="303">
        <v>88</v>
      </c>
    </row>
    <row r="97" spans="1:9">
      <c r="A97" s="303">
        <v>89</v>
      </c>
    </row>
    <row r="98" spans="1:9" ht="38.25">
      <c r="A98" s="303">
        <v>90</v>
      </c>
      <c r="B98" s="367" t="s">
        <v>463</v>
      </c>
      <c r="C98" s="367" t="s">
        <v>464</v>
      </c>
      <c r="D98" s="458" t="s">
        <v>465</v>
      </c>
      <c r="E98" s="369" t="s">
        <v>491</v>
      </c>
      <c r="F98" s="367" t="s">
        <v>736</v>
      </c>
      <c r="G98" s="464">
        <v>3</v>
      </c>
      <c r="H98" s="514"/>
      <c r="I98" s="460">
        <v>500</v>
      </c>
    </row>
    <row r="99" spans="1:9" ht="38.25">
      <c r="A99" s="303">
        <v>91</v>
      </c>
      <c r="B99" s="367" t="s">
        <v>466</v>
      </c>
      <c r="C99" s="367" t="s">
        <v>467</v>
      </c>
      <c r="D99" s="458" t="s">
        <v>468</v>
      </c>
      <c r="E99" s="369" t="s">
        <v>491</v>
      </c>
      <c r="F99" s="367" t="s">
        <v>736</v>
      </c>
      <c r="G99" s="464">
        <v>3</v>
      </c>
      <c r="H99" s="514"/>
      <c r="I99" s="460">
        <v>200</v>
      </c>
    </row>
    <row r="100" spans="1:9" ht="38.25">
      <c r="A100" s="303">
        <v>92</v>
      </c>
      <c r="B100" s="367" t="s">
        <v>472</v>
      </c>
      <c r="C100" s="367" t="s">
        <v>473</v>
      </c>
      <c r="D100" s="370" t="s">
        <v>474</v>
      </c>
      <c r="E100" s="369" t="s">
        <v>491</v>
      </c>
      <c r="F100" s="367" t="s">
        <v>736</v>
      </c>
      <c r="G100" s="464">
        <v>3</v>
      </c>
      <c r="H100" s="514"/>
      <c r="I100" s="460">
        <v>200</v>
      </c>
    </row>
    <row r="101" spans="1:9" ht="63.75">
      <c r="A101" s="303">
        <v>93</v>
      </c>
      <c r="B101" s="367" t="s">
        <v>463</v>
      </c>
      <c r="C101" s="367" t="s">
        <v>464</v>
      </c>
      <c r="D101" s="458" t="s">
        <v>465</v>
      </c>
      <c r="E101" s="369" t="s">
        <v>491</v>
      </c>
      <c r="F101" s="367" t="s">
        <v>737</v>
      </c>
      <c r="G101" s="464">
        <v>3</v>
      </c>
      <c r="H101" s="514"/>
      <c r="I101" s="460">
        <v>500</v>
      </c>
    </row>
    <row r="102" spans="1:9" ht="63.75">
      <c r="A102" s="303">
        <v>94</v>
      </c>
      <c r="B102" s="367" t="s">
        <v>466</v>
      </c>
      <c r="C102" s="367" t="s">
        <v>467</v>
      </c>
      <c r="D102" s="458" t="s">
        <v>468</v>
      </c>
      <c r="E102" s="369" t="s">
        <v>491</v>
      </c>
      <c r="F102" s="367" t="s">
        <v>737</v>
      </c>
      <c r="G102" s="464">
        <v>3</v>
      </c>
      <c r="H102" s="514"/>
      <c r="I102" s="460">
        <v>300</v>
      </c>
    </row>
    <row r="103" spans="1:9" ht="81.75" customHeight="1">
      <c r="A103" s="303">
        <v>95</v>
      </c>
      <c r="B103" s="367" t="s">
        <v>472</v>
      </c>
      <c r="C103" s="367" t="s">
        <v>473</v>
      </c>
      <c r="D103" s="370" t="s">
        <v>474</v>
      </c>
      <c r="E103" s="369" t="s">
        <v>491</v>
      </c>
      <c r="F103" s="367" t="s">
        <v>737</v>
      </c>
      <c r="G103" s="464">
        <v>3</v>
      </c>
      <c r="H103" s="514"/>
      <c r="I103" s="460">
        <v>300</v>
      </c>
    </row>
    <row r="104" spans="1:9" ht="13.5" customHeight="1">
      <c r="A104" s="510"/>
      <c r="B104" s="510"/>
      <c r="C104" s="510"/>
      <c r="D104" s="510"/>
      <c r="E104" s="510"/>
      <c r="F104" s="510"/>
      <c r="G104" s="510"/>
      <c r="H104" s="510"/>
      <c r="I104" s="510"/>
    </row>
    <row r="105" spans="1:9" ht="13.5" customHeight="1">
      <c r="A105" s="510"/>
      <c r="B105" s="510"/>
      <c r="C105" s="510"/>
      <c r="D105" s="510"/>
      <c r="E105" s="510"/>
      <c r="F105" s="367" t="s">
        <v>739</v>
      </c>
      <c r="G105" s="510"/>
      <c r="H105" s="510">
        <f>SUM(H9:H104)</f>
        <v>36590</v>
      </c>
      <c r="I105" s="510">
        <f>SUM(I9:I104)</f>
        <v>42995</v>
      </c>
    </row>
    <row r="106" spans="1:9">
      <c r="A106" s="510"/>
      <c r="B106" s="510"/>
      <c r="C106" s="510"/>
      <c r="D106" s="510"/>
      <c r="E106" s="510"/>
      <c r="F106" s="510"/>
      <c r="G106" s="510"/>
      <c r="H106" s="510"/>
      <c r="I106" s="510"/>
    </row>
    <row r="107" spans="1:9">
      <c r="A107" s="510"/>
      <c r="B107" s="510"/>
      <c r="C107" s="510"/>
      <c r="D107" s="510"/>
      <c r="E107" s="510"/>
      <c r="F107" s="510"/>
      <c r="G107" s="510"/>
      <c r="H107" s="510"/>
      <c r="I107" s="511"/>
    </row>
    <row r="110" spans="1:9" ht="15">
      <c r="A110" s="176" t="s">
        <v>398</v>
      </c>
      <c r="B110" s="44"/>
      <c r="C110" s="44"/>
      <c r="D110" s="44"/>
      <c r="E110" s="44"/>
      <c r="F110" s="44"/>
      <c r="G110" s="2"/>
      <c r="H110" s="2"/>
    </row>
    <row r="111" spans="1:9" ht="15">
      <c r="A111" s="176"/>
      <c r="B111" s="44"/>
      <c r="C111" s="44"/>
      <c r="D111" s="44"/>
      <c r="E111" s="44"/>
      <c r="F111" s="44"/>
      <c r="G111" s="2"/>
      <c r="H111" s="2"/>
    </row>
    <row r="112" spans="1:9" ht="15">
      <c r="A112" s="66" t="s">
        <v>96</v>
      </c>
      <c r="B112" s="2"/>
      <c r="C112" s="2"/>
      <c r="D112" s="2"/>
      <c r="E112" s="2"/>
      <c r="F112" s="2"/>
      <c r="G112" s="2"/>
      <c r="H112" s="2"/>
    </row>
    <row r="113" spans="1:8" ht="15">
      <c r="A113" s="2"/>
      <c r="B113" s="2"/>
      <c r="C113" s="2"/>
      <c r="D113" s="2"/>
      <c r="E113" s="2"/>
      <c r="F113" s="2"/>
      <c r="G113" s="2"/>
      <c r="H113" s="2"/>
    </row>
    <row r="114" spans="1:8" ht="15">
      <c r="A114" s="2"/>
      <c r="B114" s="2"/>
      <c r="C114" s="2"/>
      <c r="D114" s="2"/>
      <c r="E114" s="2"/>
      <c r="F114" s="2"/>
      <c r="G114" s="2"/>
      <c r="H114" s="12"/>
    </row>
    <row r="115" spans="1:8" ht="15">
      <c r="A115" s="66"/>
      <c r="B115" s="66" t="s">
        <v>252</v>
      </c>
      <c r="C115" s="66"/>
      <c r="D115" s="66"/>
      <c r="E115" s="66"/>
      <c r="F115" s="66"/>
      <c r="G115" s="2"/>
      <c r="H115" s="12"/>
    </row>
    <row r="117" spans="1:8" ht="15">
      <c r="A117" s="2"/>
      <c r="B117" s="2" t="s">
        <v>251</v>
      </c>
      <c r="C117" s="2"/>
      <c r="D117" s="2"/>
      <c r="E117" s="2"/>
      <c r="F117" s="2"/>
      <c r="G117" s="2"/>
      <c r="H117" s="12"/>
    </row>
    <row r="118" spans="1:8">
      <c r="A118" s="64"/>
      <c r="B118" s="64" t="s">
        <v>127</v>
      </c>
      <c r="C118" s="64"/>
      <c r="D118" s="64"/>
      <c r="E118" s="64"/>
      <c r="F118" s="64"/>
    </row>
    <row r="200" spans="1:8" ht="15">
      <c r="A200" s="44"/>
      <c r="B200" s="44"/>
      <c r="C200" s="44"/>
      <c r="D200" s="44"/>
      <c r="E200" s="44"/>
      <c r="F200" s="44"/>
      <c r="G200" s="2"/>
      <c r="H200" s="2"/>
    </row>
  </sheetData>
  <mergeCells count="1">
    <mergeCell ref="G1:H1"/>
  </mergeCells>
  <printOptions gridLines="1"/>
  <pageMargins left="0.25" right="0.25" top="0.75" bottom="0.75" header="0.3" footer="0.3"/>
  <pageSetup scale="81" fitToHeight="0" orientation="portrait" r:id="rId1"/>
  <rowBreaks count="1" manualBreakCount="1">
    <brk id="2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13" sqref="G13"/>
    </sheetView>
  </sheetViews>
  <sheetFormatPr defaultRowHeight="12.75"/>
  <cols>
    <col min="1" max="1" width="5.42578125" style="160" customWidth="1"/>
    <col min="2" max="2" width="13.140625" style="160" customWidth="1"/>
    <col min="3" max="3" width="15.140625" style="160" customWidth="1"/>
    <col min="4" max="4" width="18" style="160" customWidth="1"/>
    <col min="5" max="5" width="20.5703125" style="160" customWidth="1"/>
    <col min="6" max="6" width="21.28515625" style="160" customWidth="1"/>
    <col min="7" max="7" width="15.140625" style="160" customWidth="1"/>
    <col min="8" max="8" width="15.5703125" style="160" customWidth="1"/>
    <col min="9" max="9" width="13.42578125" style="160" customWidth="1"/>
    <col min="10" max="10" width="0" style="160" hidden="1" customWidth="1"/>
    <col min="11" max="16384" width="9.140625" style="160"/>
  </cols>
  <sheetData>
    <row r="1" spans="1:10" ht="15">
      <c r="A1" s="67" t="s">
        <v>399</v>
      </c>
      <c r="B1" s="67"/>
      <c r="C1" s="70"/>
      <c r="D1" s="70"/>
      <c r="E1" s="70"/>
      <c r="F1" s="70"/>
      <c r="G1" s="524" t="s">
        <v>97</v>
      </c>
      <c r="H1" s="524"/>
    </row>
    <row r="2" spans="1:10" ht="15">
      <c r="A2" s="69" t="s">
        <v>128</v>
      </c>
      <c r="B2" s="67"/>
      <c r="C2" s="70"/>
      <c r="D2" s="70"/>
      <c r="E2" s="70"/>
      <c r="F2" s="70"/>
      <c r="G2" s="280" t="s">
        <v>593</v>
      </c>
      <c r="H2" s="286"/>
    </row>
    <row r="3" spans="1:10" ht="15">
      <c r="A3" s="69"/>
      <c r="B3" s="69"/>
      <c r="C3" s="69"/>
      <c r="D3" s="69"/>
      <c r="E3" s="69"/>
      <c r="F3" s="69"/>
      <c r="G3" s="218"/>
      <c r="H3" s="218"/>
    </row>
    <row r="4" spans="1:10" ht="15">
      <c r="A4" s="70" t="s">
        <v>255</v>
      </c>
      <c r="B4" s="70"/>
      <c r="C4" s="70"/>
      <c r="D4" s="70"/>
      <c r="E4" s="70"/>
      <c r="F4" s="70"/>
      <c r="G4" s="69"/>
      <c r="H4" s="69"/>
    </row>
    <row r="5" spans="1:10" ht="15">
      <c r="A5" s="365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73"/>
      <c r="C5" s="73"/>
      <c r="D5" s="73"/>
      <c r="E5" s="73"/>
      <c r="F5" s="73"/>
      <c r="G5" s="74"/>
      <c r="H5" s="74"/>
    </row>
    <row r="6" spans="1:10" ht="15">
      <c r="A6" s="70"/>
      <c r="B6" s="70"/>
      <c r="C6" s="70"/>
      <c r="D6" s="70"/>
      <c r="E6" s="70"/>
      <c r="F6" s="70"/>
      <c r="G6" s="69"/>
      <c r="H6" s="69"/>
    </row>
    <row r="7" spans="1:10" ht="15">
      <c r="A7" s="217"/>
      <c r="B7" s="217"/>
      <c r="C7" s="217"/>
      <c r="D7" s="217"/>
      <c r="E7" s="217"/>
      <c r="F7" s="217"/>
      <c r="G7" s="71"/>
      <c r="H7" s="71"/>
    </row>
    <row r="8" spans="1:10" ht="30">
      <c r="A8" s="83" t="s">
        <v>64</v>
      </c>
      <c r="B8" s="83" t="s">
        <v>307</v>
      </c>
      <c r="C8" s="83" t="s">
        <v>308</v>
      </c>
      <c r="D8" s="83" t="s">
        <v>214</v>
      </c>
      <c r="E8" s="83" t="s">
        <v>315</v>
      </c>
      <c r="F8" s="83" t="s">
        <v>309</v>
      </c>
      <c r="G8" s="72" t="s">
        <v>10</v>
      </c>
      <c r="H8" s="72" t="s">
        <v>9</v>
      </c>
      <c r="J8" s="188" t="s">
        <v>314</v>
      </c>
    </row>
    <row r="9" spans="1:10" ht="15">
      <c r="A9" s="91">
        <v>1</v>
      </c>
      <c r="B9" s="91" t="s">
        <v>581</v>
      </c>
      <c r="C9" s="91" t="s">
        <v>582</v>
      </c>
      <c r="D9" s="469" t="s">
        <v>583</v>
      </c>
      <c r="E9" s="91" t="s">
        <v>584</v>
      </c>
      <c r="F9" s="91" t="s">
        <v>585</v>
      </c>
      <c r="G9" s="4">
        <v>150</v>
      </c>
      <c r="H9" s="4">
        <v>120</v>
      </c>
      <c r="J9" s="188" t="s">
        <v>0</v>
      </c>
    </row>
    <row r="10" spans="1:10" ht="15">
      <c r="A10" s="91"/>
      <c r="B10" s="91"/>
      <c r="C10" s="91"/>
      <c r="D10" s="91"/>
      <c r="E10" s="91"/>
      <c r="F10" s="91"/>
      <c r="G10" s="4"/>
      <c r="H10" s="4"/>
    </row>
    <row r="11" spans="1:10" ht="15">
      <c r="A11" s="80"/>
      <c r="B11" s="80"/>
      <c r="C11" s="80"/>
      <c r="D11" s="80"/>
      <c r="E11" s="80"/>
      <c r="F11" s="80"/>
      <c r="G11" s="4"/>
      <c r="H11" s="4"/>
    </row>
    <row r="12" spans="1:10" ht="15">
      <c r="A12" s="80"/>
      <c r="B12" s="80"/>
      <c r="C12" s="80"/>
      <c r="D12" s="80"/>
      <c r="E12" s="80"/>
      <c r="F12" s="80"/>
      <c r="G12" s="4"/>
      <c r="H12" s="4"/>
    </row>
    <row r="13" spans="1:10" ht="15">
      <c r="A13" s="80"/>
      <c r="B13" s="80"/>
      <c r="C13" s="80"/>
      <c r="D13" s="80"/>
      <c r="E13" s="80"/>
      <c r="F13" s="80"/>
      <c r="G13" s="4"/>
      <c r="H13" s="4"/>
    </row>
    <row r="14" spans="1:10" ht="15">
      <c r="A14" s="80"/>
      <c r="B14" s="80"/>
      <c r="C14" s="80"/>
      <c r="D14" s="80"/>
      <c r="E14" s="80"/>
      <c r="F14" s="80"/>
      <c r="G14" s="4"/>
      <c r="H14" s="4"/>
    </row>
    <row r="15" spans="1:10" ht="15">
      <c r="A15" s="80"/>
      <c r="B15" s="80"/>
      <c r="C15" s="80"/>
      <c r="D15" s="80"/>
      <c r="E15" s="80"/>
      <c r="F15" s="80"/>
      <c r="G15" s="4"/>
      <c r="H15" s="4"/>
    </row>
    <row r="16" spans="1:10" ht="15">
      <c r="A16" s="80"/>
      <c r="B16" s="80"/>
      <c r="C16" s="80"/>
      <c r="D16" s="80"/>
      <c r="E16" s="80"/>
      <c r="F16" s="80"/>
      <c r="G16" s="4"/>
      <c r="H16" s="4"/>
    </row>
    <row r="17" spans="1:8" ht="15">
      <c r="A17" s="80"/>
      <c r="B17" s="80"/>
      <c r="C17" s="80"/>
      <c r="D17" s="80"/>
      <c r="E17" s="80"/>
      <c r="F17" s="80"/>
      <c r="G17" s="4"/>
      <c r="H17" s="4"/>
    </row>
    <row r="18" spans="1:8" ht="15">
      <c r="A18" s="80"/>
      <c r="B18" s="80"/>
      <c r="C18" s="80"/>
      <c r="D18" s="80"/>
      <c r="E18" s="80"/>
      <c r="F18" s="80"/>
      <c r="G18" s="4"/>
      <c r="H18" s="4"/>
    </row>
    <row r="19" spans="1:8" ht="15">
      <c r="A19" s="80"/>
      <c r="B19" s="80"/>
      <c r="C19" s="80"/>
      <c r="D19" s="80"/>
      <c r="E19" s="80"/>
      <c r="F19" s="80"/>
      <c r="G19" s="4"/>
      <c r="H19" s="4"/>
    </row>
    <row r="20" spans="1:8" ht="15">
      <c r="A20" s="80"/>
      <c r="B20" s="80"/>
      <c r="C20" s="80"/>
      <c r="D20" s="80"/>
      <c r="E20" s="80"/>
      <c r="F20" s="80"/>
      <c r="G20" s="4"/>
      <c r="H20" s="4"/>
    </row>
    <row r="21" spans="1:8" ht="15">
      <c r="A21" s="80"/>
      <c r="B21" s="80"/>
      <c r="C21" s="80"/>
      <c r="D21" s="80"/>
      <c r="E21" s="80"/>
      <c r="F21" s="80"/>
      <c r="G21" s="4"/>
      <c r="H21" s="4"/>
    </row>
    <row r="22" spans="1:8" ht="15">
      <c r="A22" s="80"/>
      <c r="B22" s="80"/>
      <c r="C22" s="80"/>
      <c r="D22" s="80"/>
      <c r="E22" s="80"/>
      <c r="F22" s="80"/>
      <c r="G22" s="4"/>
      <c r="H22" s="4"/>
    </row>
    <row r="23" spans="1:8" ht="15">
      <c r="A23" s="80"/>
      <c r="B23" s="80"/>
      <c r="C23" s="80"/>
      <c r="D23" s="80"/>
      <c r="E23" s="80"/>
      <c r="F23" s="80"/>
      <c r="G23" s="4"/>
      <c r="H23" s="4"/>
    </row>
    <row r="24" spans="1:8" ht="15">
      <c r="A24" s="80"/>
      <c r="B24" s="80"/>
      <c r="C24" s="80"/>
      <c r="D24" s="80"/>
      <c r="E24" s="80"/>
      <c r="F24" s="80"/>
      <c r="G24" s="4"/>
      <c r="H24" s="4"/>
    </row>
    <row r="25" spans="1:8" ht="15">
      <c r="A25" s="80"/>
      <c r="B25" s="80"/>
      <c r="C25" s="80"/>
      <c r="D25" s="80"/>
      <c r="E25" s="80"/>
      <c r="F25" s="80"/>
      <c r="G25" s="4"/>
      <c r="H25" s="4"/>
    </row>
    <row r="26" spans="1:8" ht="15">
      <c r="A26" s="80"/>
      <c r="B26" s="80"/>
      <c r="C26" s="80"/>
      <c r="D26" s="80"/>
      <c r="E26" s="80"/>
      <c r="F26" s="80"/>
      <c r="G26" s="4"/>
      <c r="H26" s="4"/>
    </row>
    <row r="27" spans="1:8" ht="15">
      <c r="A27" s="80"/>
      <c r="B27" s="80"/>
      <c r="C27" s="80"/>
      <c r="D27" s="80"/>
      <c r="E27" s="80"/>
      <c r="F27" s="80"/>
      <c r="G27" s="4"/>
      <c r="H27" s="4"/>
    </row>
    <row r="28" spans="1:8" ht="15">
      <c r="A28" s="80"/>
      <c r="B28" s="80"/>
      <c r="C28" s="80"/>
      <c r="D28" s="80"/>
      <c r="E28" s="80"/>
      <c r="F28" s="80"/>
      <c r="G28" s="4"/>
      <c r="H28" s="4"/>
    </row>
    <row r="29" spans="1:8" ht="15">
      <c r="A29" s="80"/>
      <c r="B29" s="80"/>
      <c r="C29" s="80"/>
      <c r="D29" s="80"/>
      <c r="E29" s="80"/>
      <c r="F29" s="80"/>
      <c r="G29" s="4"/>
      <c r="H29" s="4"/>
    </row>
    <row r="30" spans="1:8" ht="15">
      <c r="A30" s="80"/>
      <c r="B30" s="80"/>
      <c r="C30" s="80"/>
      <c r="D30" s="80"/>
      <c r="E30" s="80"/>
      <c r="F30" s="80"/>
      <c r="G30" s="4"/>
      <c r="H30" s="4"/>
    </row>
    <row r="31" spans="1:8" ht="15">
      <c r="A31" s="80"/>
      <c r="B31" s="80"/>
      <c r="C31" s="80"/>
      <c r="D31" s="80"/>
      <c r="E31" s="80"/>
      <c r="F31" s="80"/>
      <c r="G31" s="4"/>
      <c r="H31" s="4"/>
    </row>
    <row r="32" spans="1:8" ht="15">
      <c r="A32" s="80"/>
      <c r="B32" s="80"/>
      <c r="C32" s="80"/>
      <c r="D32" s="80"/>
      <c r="E32" s="80"/>
      <c r="F32" s="80"/>
      <c r="G32" s="4"/>
      <c r="H32" s="4"/>
    </row>
    <row r="33" spans="1:9" ht="15">
      <c r="A33" s="80"/>
      <c r="B33" s="80"/>
      <c r="C33" s="80"/>
      <c r="D33" s="80"/>
      <c r="E33" s="80"/>
      <c r="F33" s="80"/>
      <c r="G33" s="4"/>
      <c r="H33" s="4"/>
    </row>
    <row r="34" spans="1:9" ht="15">
      <c r="A34" s="80"/>
      <c r="B34" s="92"/>
      <c r="C34" s="92"/>
      <c r="D34" s="92"/>
      <c r="E34" s="92"/>
      <c r="F34" s="92" t="s">
        <v>313</v>
      </c>
      <c r="G34" s="79">
        <f>SUM(G9:G33)</f>
        <v>150</v>
      </c>
      <c r="H34" s="79">
        <f>SUM(H9:H33)</f>
        <v>120</v>
      </c>
    </row>
    <row r="35" spans="1:9" ht="15">
      <c r="A35" s="186"/>
      <c r="B35" s="186"/>
      <c r="C35" s="186"/>
      <c r="D35" s="186"/>
      <c r="E35" s="186"/>
      <c r="F35" s="186"/>
      <c r="G35" s="186"/>
      <c r="H35" s="159"/>
      <c r="I35" s="159"/>
    </row>
    <row r="36" spans="1:9" ht="15">
      <c r="A36" s="187" t="s">
        <v>400</v>
      </c>
      <c r="B36" s="187"/>
      <c r="C36" s="186"/>
      <c r="D36" s="186"/>
      <c r="E36" s="186"/>
      <c r="F36" s="186"/>
      <c r="G36" s="186"/>
      <c r="H36" s="159"/>
      <c r="I36" s="159"/>
    </row>
    <row r="37" spans="1:9" ht="15">
      <c r="A37" s="187"/>
      <c r="B37" s="187"/>
      <c r="C37" s="186"/>
      <c r="D37" s="186"/>
      <c r="E37" s="186"/>
      <c r="F37" s="186"/>
      <c r="G37" s="186"/>
      <c r="H37" s="159"/>
      <c r="I37" s="159"/>
    </row>
    <row r="38" spans="1:9" ht="15">
      <c r="A38" s="187"/>
      <c r="B38" s="187"/>
      <c r="C38" s="159"/>
      <c r="D38" s="159"/>
      <c r="E38" s="159"/>
      <c r="F38" s="159"/>
      <c r="G38" s="159"/>
      <c r="H38" s="159"/>
      <c r="I38" s="159"/>
    </row>
    <row r="39" spans="1:9" ht="15">
      <c r="A39" s="187"/>
      <c r="B39" s="187"/>
      <c r="C39" s="159"/>
      <c r="D39" s="159"/>
      <c r="E39" s="159"/>
      <c r="F39" s="159"/>
      <c r="G39" s="159"/>
      <c r="H39" s="159"/>
      <c r="I39" s="159"/>
    </row>
    <row r="40" spans="1:9">
      <c r="A40" s="184"/>
      <c r="B40" s="184"/>
      <c r="C40" s="184"/>
      <c r="D40" s="184"/>
      <c r="E40" s="184"/>
      <c r="F40" s="184"/>
      <c r="G40" s="184"/>
      <c r="H40" s="184"/>
      <c r="I40" s="184"/>
    </row>
    <row r="41" spans="1:9" ht="15">
      <c r="A41" s="165" t="s">
        <v>96</v>
      </c>
      <c r="B41" s="165"/>
      <c r="C41" s="159"/>
      <c r="D41" s="159"/>
      <c r="E41" s="159"/>
      <c r="F41" s="159"/>
      <c r="G41" s="159"/>
      <c r="H41" s="159"/>
      <c r="I41" s="159"/>
    </row>
    <row r="42" spans="1:9" ht="15">
      <c r="A42" s="159"/>
      <c r="B42" s="159"/>
      <c r="C42" s="159"/>
      <c r="D42" s="159"/>
      <c r="E42" s="159"/>
      <c r="F42" s="159"/>
      <c r="G42" s="159"/>
      <c r="H42" s="159"/>
      <c r="I42" s="159"/>
    </row>
    <row r="43" spans="1:9" ht="15">
      <c r="A43" s="159"/>
      <c r="B43" s="159"/>
      <c r="C43" s="159"/>
      <c r="D43" s="159"/>
      <c r="E43" s="159"/>
      <c r="F43" s="159"/>
      <c r="G43" s="159"/>
      <c r="H43" s="159"/>
      <c r="I43" s="166"/>
    </row>
    <row r="44" spans="1:9" ht="15">
      <c r="A44" s="165"/>
      <c r="B44" s="165"/>
      <c r="C44" s="165" t="s">
        <v>367</v>
      </c>
      <c r="D44" s="165"/>
      <c r="E44" s="186"/>
      <c r="F44" s="165"/>
      <c r="G44" s="165"/>
      <c r="H44" s="159"/>
      <c r="I44" s="166"/>
    </row>
    <row r="45" spans="1:9" ht="15">
      <c r="A45" s="159"/>
      <c r="B45" s="159"/>
      <c r="C45" s="159" t="s">
        <v>251</v>
      </c>
      <c r="D45" s="159"/>
      <c r="E45" s="159"/>
      <c r="F45" s="159"/>
      <c r="G45" s="159"/>
      <c r="H45" s="159"/>
      <c r="I45" s="166"/>
    </row>
    <row r="46" spans="1:9">
      <c r="A46" s="167"/>
      <c r="B46" s="167"/>
      <c r="C46" s="167" t="s">
        <v>127</v>
      </c>
      <c r="D46" s="167"/>
      <c r="E46" s="167"/>
      <c r="F46" s="167"/>
      <c r="G46" s="167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L3" sqref="L3"/>
    </sheetView>
  </sheetViews>
  <sheetFormatPr defaultRowHeight="12.75"/>
  <cols>
    <col min="1" max="1" width="5.42578125" style="160" customWidth="1"/>
    <col min="2" max="2" width="20.28515625" style="160" bestFit="1" customWidth="1"/>
    <col min="3" max="3" width="20.85546875" style="160" bestFit="1" customWidth="1"/>
    <col min="4" max="4" width="19.28515625" style="160" customWidth="1"/>
    <col min="5" max="5" width="16.85546875" style="160" customWidth="1"/>
    <col min="6" max="6" width="13.140625" style="160" customWidth="1"/>
    <col min="7" max="7" width="17" style="160" customWidth="1"/>
    <col min="8" max="8" width="13.7109375" style="160" customWidth="1"/>
    <col min="9" max="9" width="19.42578125" style="160" bestFit="1" customWidth="1"/>
    <col min="10" max="10" width="18.5703125" style="160" bestFit="1" customWidth="1"/>
    <col min="11" max="11" width="16.7109375" style="160" customWidth="1"/>
    <col min="12" max="12" width="17.7109375" style="160" customWidth="1"/>
    <col min="13" max="13" width="12.85546875" style="160" customWidth="1"/>
    <col min="14" max="16384" width="9.140625" style="160"/>
  </cols>
  <sheetData>
    <row r="2" spans="1:13" ht="15">
      <c r="A2" s="528" t="s">
        <v>401</v>
      </c>
      <c r="B2" s="528"/>
      <c r="C2" s="528"/>
      <c r="D2" s="528"/>
      <c r="E2" s="528"/>
      <c r="F2" s="294"/>
      <c r="G2" s="70"/>
      <c r="H2" s="70"/>
      <c r="I2" s="70"/>
      <c r="J2" s="70"/>
      <c r="K2" s="218"/>
      <c r="L2" s="219"/>
      <c r="M2" s="219" t="s">
        <v>97</v>
      </c>
    </row>
    <row r="3" spans="1:13" ht="15">
      <c r="A3" s="69" t="s">
        <v>128</v>
      </c>
      <c r="B3" s="69"/>
      <c r="C3" s="67"/>
      <c r="D3" s="70"/>
      <c r="E3" s="70"/>
      <c r="F3" s="70"/>
      <c r="G3" s="70"/>
      <c r="H3" s="70"/>
      <c r="I3" s="70"/>
      <c r="J3" s="70"/>
      <c r="K3" s="218"/>
      <c r="L3" s="280" t="s">
        <v>593</v>
      </c>
      <c r="M3" s="286"/>
    </row>
    <row r="4" spans="1:13" ht="15">
      <c r="A4" s="69"/>
      <c r="B4" s="69"/>
      <c r="C4" s="69"/>
      <c r="D4" s="67"/>
      <c r="E4" s="67"/>
      <c r="F4" s="67"/>
      <c r="G4" s="67"/>
      <c r="H4" s="67"/>
      <c r="I4" s="67"/>
      <c r="J4" s="67"/>
      <c r="K4" s="218"/>
      <c r="L4" s="218"/>
      <c r="M4" s="218"/>
    </row>
    <row r="5" spans="1:13" ht="15">
      <c r="A5" s="70" t="s">
        <v>255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>
      <c r="A6" s="365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>
      <c r="A8" s="217"/>
      <c r="B8" s="313"/>
      <c r="C8" s="217"/>
      <c r="D8" s="217"/>
      <c r="E8" s="217"/>
      <c r="F8" s="217"/>
      <c r="G8" s="217"/>
      <c r="H8" s="217"/>
      <c r="I8" s="217"/>
      <c r="J8" s="217"/>
      <c r="K8" s="71"/>
      <c r="L8" s="71"/>
      <c r="M8" s="71"/>
    </row>
    <row r="9" spans="1:13" ht="45">
      <c r="A9" s="83" t="s">
        <v>64</v>
      </c>
      <c r="B9" s="83" t="s">
        <v>432</v>
      </c>
      <c r="C9" s="83" t="s">
        <v>402</v>
      </c>
      <c r="D9" s="83" t="s">
        <v>403</v>
      </c>
      <c r="E9" s="83" t="s">
        <v>404</v>
      </c>
      <c r="F9" s="83" t="s">
        <v>405</v>
      </c>
      <c r="G9" s="83" t="s">
        <v>406</v>
      </c>
      <c r="H9" s="83" t="s">
        <v>407</v>
      </c>
      <c r="I9" s="83" t="s">
        <v>408</v>
      </c>
      <c r="J9" s="83" t="s">
        <v>409</v>
      </c>
      <c r="K9" s="83" t="s">
        <v>410</v>
      </c>
      <c r="L9" s="83" t="s">
        <v>411</v>
      </c>
      <c r="M9" s="83" t="s">
        <v>295</v>
      </c>
    </row>
    <row r="10" spans="1:13" ht="25.5">
      <c r="A10" s="91">
        <v>1</v>
      </c>
      <c r="B10" s="492">
        <v>44125</v>
      </c>
      <c r="C10" s="295" t="s">
        <v>586</v>
      </c>
      <c r="D10" s="91" t="s">
        <v>574</v>
      </c>
      <c r="E10" s="493" t="s">
        <v>575</v>
      </c>
      <c r="F10" s="494" t="s">
        <v>587</v>
      </c>
      <c r="G10" s="91"/>
      <c r="H10" s="91"/>
      <c r="I10" s="91"/>
      <c r="J10" s="91" t="s">
        <v>588</v>
      </c>
      <c r="K10" s="4"/>
      <c r="L10" s="4">
        <v>1000</v>
      </c>
      <c r="M10" s="91"/>
    </row>
    <row r="11" spans="1:13" ht="30">
      <c r="A11" s="91">
        <v>2</v>
      </c>
      <c r="B11" s="319" t="s">
        <v>568</v>
      </c>
      <c r="C11" s="295" t="s">
        <v>586</v>
      </c>
      <c r="D11" s="91" t="s">
        <v>570</v>
      </c>
      <c r="E11" s="493" t="s">
        <v>571</v>
      </c>
      <c r="F11" s="494" t="s">
        <v>587</v>
      </c>
      <c r="G11" s="91"/>
      <c r="H11" s="91"/>
      <c r="I11" s="91"/>
      <c r="J11" s="91" t="s">
        <v>589</v>
      </c>
      <c r="K11" s="4"/>
      <c r="L11" s="4">
        <v>5000</v>
      </c>
      <c r="M11" s="91"/>
    </row>
    <row r="12" spans="1:13" ht="15">
      <c r="A12" s="91">
        <v>3</v>
      </c>
      <c r="B12" s="319"/>
      <c r="C12" s="295"/>
      <c r="D12" s="80"/>
      <c r="E12" s="80"/>
      <c r="F12" s="80"/>
      <c r="G12" s="80"/>
      <c r="H12" s="80"/>
      <c r="I12" s="80"/>
      <c r="J12" s="80"/>
      <c r="K12" s="4"/>
      <c r="L12" s="4"/>
      <c r="M12" s="80"/>
    </row>
    <row r="13" spans="1:13" ht="15">
      <c r="A13" s="91">
        <v>4</v>
      </c>
      <c r="B13" s="319"/>
      <c r="C13" s="295"/>
      <c r="D13" s="80"/>
      <c r="E13" s="80"/>
      <c r="F13" s="80"/>
      <c r="G13" s="80"/>
      <c r="H13" s="80"/>
      <c r="I13" s="80"/>
      <c r="J13" s="80"/>
      <c r="K13" s="4"/>
      <c r="L13" s="4"/>
      <c r="M13" s="80"/>
    </row>
    <row r="14" spans="1:13" ht="15">
      <c r="A14" s="91">
        <v>5</v>
      </c>
      <c r="B14" s="319"/>
      <c r="C14" s="295"/>
      <c r="D14" s="80"/>
      <c r="E14" s="80"/>
      <c r="F14" s="80"/>
      <c r="G14" s="80"/>
      <c r="H14" s="80"/>
      <c r="I14" s="80"/>
      <c r="J14" s="80"/>
      <c r="K14" s="4"/>
      <c r="L14" s="4"/>
      <c r="M14" s="80"/>
    </row>
    <row r="15" spans="1:13" ht="15">
      <c r="A15" s="91">
        <v>6</v>
      </c>
      <c r="B15" s="319"/>
      <c r="C15" s="295"/>
      <c r="D15" s="80"/>
      <c r="E15" s="80"/>
      <c r="F15" s="80"/>
      <c r="G15" s="80"/>
      <c r="H15" s="80"/>
      <c r="I15" s="80"/>
      <c r="J15" s="80"/>
      <c r="K15" s="4"/>
      <c r="L15" s="4"/>
      <c r="M15" s="80"/>
    </row>
    <row r="16" spans="1:13" ht="15">
      <c r="A16" s="91">
        <v>7</v>
      </c>
      <c r="B16" s="319"/>
      <c r="C16" s="295"/>
      <c r="D16" s="80"/>
      <c r="E16" s="80"/>
      <c r="F16" s="80"/>
      <c r="G16" s="80"/>
      <c r="H16" s="80"/>
      <c r="I16" s="80"/>
      <c r="J16" s="80"/>
      <c r="K16" s="4"/>
      <c r="L16" s="4"/>
      <c r="M16" s="80"/>
    </row>
    <row r="17" spans="1:13" ht="15">
      <c r="A17" s="91">
        <v>8</v>
      </c>
      <c r="B17" s="319"/>
      <c r="C17" s="295"/>
      <c r="D17" s="80"/>
      <c r="E17" s="80"/>
      <c r="F17" s="80"/>
      <c r="G17" s="80"/>
      <c r="H17" s="80"/>
      <c r="I17" s="80"/>
      <c r="J17" s="80"/>
      <c r="K17" s="4"/>
      <c r="L17" s="4"/>
      <c r="M17" s="80"/>
    </row>
    <row r="18" spans="1:13" ht="15">
      <c r="A18" s="91">
        <v>9</v>
      </c>
      <c r="B18" s="319"/>
      <c r="C18" s="295"/>
      <c r="D18" s="80"/>
      <c r="E18" s="80"/>
      <c r="F18" s="80"/>
      <c r="G18" s="80"/>
      <c r="H18" s="80"/>
      <c r="I18" s="80"/>
      <c r="J18" s="80"/>
      <c r="K18" s="4"/>
      <c r="L18" s="4"/>
      <c r="M18" s="80"/>
    </row>
    <row r="19" spans="1:13" ht="15">
      <c r="A19" s="91">
        <v>10</v>
      </c>
      <c r="B19" s="319"/>
      <c r="C19" s="295"/>
      <c r="D19" s="80"/>
      <c r="E19" s="80"/>
      <c r="F19" s="80"/>
      <c r="G19" s="80"/>
      <c r="H19" s="80"/>
      <c r="I19" s="80"/>
      <c r="J19" s="80"/>
      <c r="K19" s="4"/>
      <c r="L19" s="4"/>
      <c r="M19" s="80"/>
    </row>
    <row r="20" spans="1:13" ht="15">
      <c r="A20" s="91">
        <v>11</v>
      </c>
      <c r="B20" s="319"/>
      <c r="C20" s="295"/>
      <c r="D20" s="80"/>
      <c r="E20" s="80"/>
      <c r="F20" s="80"/>
      <c r="G20" s="80"/>
      <c r="H20" s="80"/>
      <c r="I20" s="80"/>
      <c r="J20" s="80"/>
      <c r="K20" s="4"/>
      <c r="L20" s="4"/>
      <c r="M20" s="80"/>
    </row>
    <row r="21" spans="1:13" ht="15">
      <c r="A21" s="91">
        <v>12</v>
      </c>
      <c r="B21" s="319"/>
      <c r="C21" s="295"/>
      <c r="D21" s="80"/>
      <c r="E21" s="80"/>
      <c r="F21" s="80"/>
      <c r="G21" s="80"/>
      <c r="H21" s="80"/>
      <c r="I21" s="80"/>
      <c r="J21" s="80"/>
      <c r="K21" s="4"/>
      <c r="L21" s="4"/>
      <c r="M21" s="80"/>
    </row>
    <row r="22" spans="1:13" ht="15">
      <c r="A22" s="91">
        <v>13</v>
      </c>
      <c r="B22" s="319"/>
      <c r="C22" s="295"/>
      <c r="D22" s="80"/>
      <c r="E22" s="80"/>
      <c r="F22" s="80"/>
      <c r="G22" s="80"/>
      <c r="H22" s="80"/>
      <c r="I22" s="80"/>
      <c r="J22" s="80"/>
      <c r="K22" s="4"/>
      <c r="L22" s="4"/>
      <c r="M22" s="80"/>
    </row>
    <row r="23" spans="1:13" ht="15">
      <c r="A23" s="91">
        <v>14</v>
      </c>
      <c r="B23" s="319"/>
      <c r="C23" s="295"/>
      <c r="D23" s="80"/>
      <c r="E23" s="80"/>
      <c r="F23" s="80"/>
      <c r="G23" s="80"/>
      <c r="H23" s="80"/>
      <c r="I23" s="80"/>
      <c r="J23" s="80"/>
      <c r="K23" s="4"/>
      <c r="L23" s="4"/>
      <c r="M23" s="80"/>
    </row>
    <row r="24" spans="1:13" ht="15">
      <c r="A24" s="91">
        <v>15</v>
      </c>
      <c r="B24" s="319"/>
      <c r="C24" s="295"/>
      <c r="D24" s="80"/>
      <c r="E24" s="80"/>
      <c r="F24" s="80"/>
      <c r="G24" s="80"/>
      <c r="H24" s="80"/>
      <c r="I24" s="80"/>
      <c r="J24" s="80"/>
      <c r="K24" s="4"/>
      <c r="L24" s="4"/>
      <c r="M24" s="80"/>
    </row>
    <row r="25" spans="1:13" ht="15">
      <c r="A25" s="91">
        <v>16</v>
      </c>
      <c r="B25" s="319"/>
      <c r="C25" s="295"/>
      <c r="D25" s="80"/>
      <c r="E25" s="80"/>
      <c r="F25" s="80"/>
      <c r="G25" s="80"/>
      <c r="H25" s="80"/>
      <c r="I25" s="80"/>
      <c r="J25" s="80"/>
      <c r="K25" s="4"/>
      <c r="L25" s="4"/>
      <c r="M25" s="80"/>
    </row>
    <row r="26" spans="1:13" ht="15">
      <c r="A26" s="91">
        <v>17</v>
      </c>
      <c r="B26" s="319"/>
      <c r="C26" s="295"/>
      <c r="D26" s="80"/>
      <c r="E26" s="80"/>
      <c r="F26" s="80"/>
      <c r="G26" s="80"/>
      <c r="H26" s="80"/>
      <c r="I26" s="80"/>
      <c r="J26" s="80"/>
      <c r="K26" s="4"/>
      <c r="L26" s="4"/>
      <c r="M26" s="80"/>
    </row>
    <row r="27" spans="1:13" ht="15">
      <c r="A27" s="91">
        <v>18</v>
      </c>
      <c r="B27" s="319"/>
      <c r="C27" s="295"/>
      <c r="D27" s="80"/>
      <c r="E27" s="80"/>
      <c r="F27" s="80"/>
      <c r="G27" s="80"/>
      <c r="H27" s="80"/>
      <c r="I27" s="80"/>
      <c r="J27" s="80"/>
      <c r="K27" s="4"/>
      <c r="L27" s="4"/>
      <c r="M27" s="80"/>
    </row>
    <row r="28" spans="1:13" ht="15">
      <c r="A28" s="91">
        <v>19</v>
      </c>
      <c r="B28" s="319"/>
      <c r="C28" s="295"/>
      <c r="D28" s="80"/>
      <c r="E28" s="80"/>
      <c r="F28" s="80"/>
      <c r="G28" s="80"/>
      <c r="H28" s="80"/>
      <c r="I28" s="80"/>
      <c r="J28" s="80"/>
      <c r="K28" s="4"/>
      <c r="L28" s="4"/>
      <c r="M28" s="80"/>
    </row>
    <row r="29" spans="1:13" ht="11.25" customHeight="1">
      <c r="A29" s="91">
        <v>20</v>
      </c>
      <c r="B29" s="319"/>
      <c r="C29" s="295"/>
      <c r="D29" s="80"/>
      <c r="E29" s="80"/>
      <c r="F29" s="80"/>
      <c r="G29" s="80"/>
      <c r="H29" s="80"/>
      <c r="I29" s="80"/>
      <c r="J29" s="80"/>
      <c r="K29" s="4"/>
      <c r="L29" s="4"/>
      <c r="M29" s="80"/>
    </row>
    <row r="30" spans="1:13" ht="15" hidden="1">
      <c r="A30" s="91">
        <v>21</v>
      </c>
      <c r="B30" s="319"/>
      <c r="C30" s="295"/>
      <c r="D30" s="80"/>
      <c r="E30" s="80"/>
      <c r="F30" s="80"/>
      <c r="G30" s="80"/>
      <c r="H30" s="80"/>
      <c r="I30" s="80"/>
      <c r="J30" s="80"/>
      <c r="K30" s="4"/>
      <c r="L30" s="4"/>
      <c r="M30" s="80"/>
    </row>
    <row r="31" spans="1:13" ht="15" hidden="1">
      <c r="A31" s="91">
        <v>22</v>
      </c>
      <c r="B31" s="319"/>
      <c r="C31" s="295"/>
      <c r="D31" s="80"/>
      <c r="E31" s="80"/>
      <c r="F31" s="80"/>
      <c r="G31" s="80"/>
      <c r="H31" s="80"/>
      <c r="I31" s="80"/>
      <c r="J31" s="80"/>
      <c r="K31" s="4"/>
      <c r="L31" s="4"/>
      <c r="M31" s="80"/>
    </row>
    <row r="32" spans="1:13" ht="15" hidden="1">
      <c r="A32" s="91">
        <v>23</v>
      </c>
      <c r="B32" s="319"/>
      <c r="C32" s="295"/>
      <c r="D32" s="80"/>
      <c r="E32" s="80"/>
      <c r="F32" s="80"/>
      <c r="G32" s="80"/>
      <c r="H32" s="80"/>
      <c r="I32" s="80"/>
      <c r="J32" s="80"/>
      <c r="K32" s="4"/>
      <c r="L32" s="4"/>
      <c r="M32" s="80"/>
    </row>
    <row r="33" spans="1:13" ht="15" hidden="1">
      <c r="A33" s="91">
        <v>24</v>
      </c>
      <c r="B33" s="319"/>
      <c r="C33" s="295"/>
      <c r="D33" s="80"/>
      <c r="E33" s="80"/>
      <c r="F33" s="80"/>
      <c r="G33" s="80"/>
      <c r="H33" s="80"/>
      <c r="I33" s="80"/>
      <c r="J33" s="80"/>
      <c r="K33" s="4"/>
      <c r="L33" s="4"/>
      <c r="M33" s="80"/>
    </row>
    <row r="34" spans="1:13" ht="15" hidden="1">
      <c r="A34" s="80" t="s">
        <v>257</v>
      </c>
      <c r="B34" s="320"/>
      <c r="C34" s="295"/>
      <c r="D34" s="80"/>
      <c r="E34" s="80"/>
      <c r="F34" s="80"/>
      <c r="G34" s="80"/>
      <c r="H34" s="80"/>
      <c r="I34" s="80"/>
      <c r="J34" s="80"/>
      <c r="K34" s="4"/>
      <c r="L34" s="4"/>
      <c r="M34" s="80"/>
    </row>
    <row r="35" spans="1:13" ht="15" hidden="1">
      <c r="A35" s="80"/>
      <c r="B35" s="320"/>
      <c r="C35" s="295"/>
      <c r="D35" s="92"/>
      <c r="E35" s="92"/>
      <c r="F35" s="92"/>
      <c r="G35" s="92"/>
      <c r="H35" s="80"/>
      <c r="I35" s="80"/>
      <c r="J35" s="80"/>
      <c r="K35" s="80" t="s">
        <v>412</v>
      </c>
      <c r="L35" s="79">
        <f>SUM(L10:L34)</f>
        <v>6000</v>
      </c>
      <c r="M35" s="80"/>
    </row>
    <row r="36" spans="1:13" ht="1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59"/>
    </row>
    <row r="37" spans="1:13" ht="15">
      <c r="A37" s="187" t="s">
        <v>413</v>
      </c>
      <c r="B37" s="187"/>
      <c r="C37" s="187"/>
      <c r="D37" s="186"/>
      <c r="E37" s="186"/>
      <c r="F37" s="186"/>
      <c r="G37" s="186"/>
      <c r="H37" s="186"/>
      <c r="I37" s="186"/>
      <c r="J37" s="186"/>
      <c r="K37" s="186"/>
      <c r="L37" s="159"/>
    </row>
    <row r="38" spans="1:13" ht="15">
      <c r="A38" s="187" t="s">
        <v>414</v>
      </c>
      <c r="B38" s="187"/>
      <c r="C38" s="187"/>
      <c r="D38" s="186"/>
      <c r="E38" s="186"/>
      <c r="F38" s="186"/>
      <c r="G38" s="186"/>
      <c r="H38" s="186"/>
      <c r="I38" s="186"/>
      <c r="J38" s="186"/>
      <c r="K38" s="186"/>
      <c r="L38" s="159"/>
    </row>
    <row r="39" spans="1:13" ht="15">
      <c r="A39" s="176" t="s">
        <v>415</v>
      </c>
      <c r="B39" s="176"/>
      <c r="C39" s="187"/>
      <c r="D39" s="159"/>
      <c r="E39" s="159"/>
      <c r="F39" s="159"/>
      <c r="G39" s="159"/>
      <c r="H39" s="159"/>
      <c r="I39" s="159"/>
      <c r="J39" s="159"/>
      <c r="K39" s="159"/>
      <c r="L39" s="159"/>
    </row>
    <row r="40" spans="1:13" ht="15">
      <c r="A40" s="176" t="s">
        <v>416</v>
      </c>
      <c r="B40" s="176"/>
      <c r="C40" s="187"/>
      <c r="D40" s="159"/>
      <c r="E40" s="159"/>
      <c r="F40" s="159"/>
      <c r="G40" s="159"/>
      <c r="H40" s="159"/>
      <c r="I40" s="159"/>
      <c r="J40" s="159"/>
      <c r="K40" s="159"/>
      <c r="L40" s="159"/>
    </row>
    <row r="41" spans="1:13" ht="15" customHeight="1">
      <c r="A41" s="533" t="s">
        <v>431</v>
      </c>
      <c r="B41" s="533"/>
      <c r="C41" s="533"/>
      <c r="D41" s="533"/>
      <c r="E41" s="533"/>
      <c r="F41" s="533"/>
      <c r="G41" s="533"/>
      <c r="H41" s="533"/>
      <c r="I41" s="533"/>
      <c r="J41" s="533"/>
      <c r="K41" s="533"/>
      <c r="L41" s="533"/>
    </row>
    <row r="42" spans="1:13" ht="15" customHeight="1">
      <c r="A42" s="533"/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</row>
    <row r="43" spans="1:13" ht="12.75" customHeight="1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</row>
    <row r="44" spans="1:13" ht="15">
      <c r="A44" s="529" t="s">
        <v>96</v>
      </c>
      <c r="B44" s="529"/>
      <c r="C44" s="529"/>
      <c r="D44" s="296"/>
      <c r="E44" s="297"/>
      <c r="F44" s="297"/>
      <c r="G44" s="296"/>
      <c r="H44" s="296"/>
      <c r="I44" s="296"/>
      <c r="J44" s="296"/>
      <c r="K44" s="296"/>
      <c r="L44" s="159"/>
    </row>
    <row r="45" spans="1:13" ht="15">
      <c r="A45" s="296"/>
      <c r="B45" s="296"/>
      <c r="C45" s="297"/>
      <c r="D45" s="296"/>
      <c r="E45" s="297"/>
      <c r="F45" s="297"/>
      <c r="G45" s="296"/>
      <c r="H45" s="296"/>
      <c r="I45" s="296"/>
      <c r="J45" s="296"/>
      <c r="K45" s="298"/>
      <c r="L45" s="159"/>
    </row>
    <row r="46" spans="1:13" ht="15" customHeight="1">
      <c r="A46" s="296"/>
      <c r="B46" s="296"/>
      <c r="C46" s="297"/>
      <c r="D46" s="530" t="s">
        <v>249</v>
      </c>
      <c r="E46" s="530"/>
      <c r="F46" s="299"/>
      <c r="G46" s="300"/>
      <c r="H46" s="531" t="s">
        <v>417</v>
      </c>
      <c r="I46" s="531"/>
      <c r="J46" s="531"/>
      <c r="K46" s="301"/>
      <c r="L46" s="159"/>
    </row>
    <row r="47" spans="1:13" ht="15">
      <c r="A47" s="296"/>
      <c r="B47" s="296"/>
      <c r="C47" s="297"/>
      <c r="D47" s="296"/>
      <c r="E47" s="297"/>
      <c r="F47" s="297"/>
      <c r="G47" s="296"/>
      <c r="H47" s="532"/>
      <c r="I47" s="532"/>
      <c r="J47" s="532"/>
      <c r="K47" s="301"/>
      <c r="L47" s="159"/>
    </row>
    <row r="48" spans="1:13" ht="15">
      <c r="A48" s="296"/>
      <c r="B48" s="296"/>
      <c r="C48" s="297"/>
      <c r="D48" s="527" t="s">
        <v>127</v>
      </c>
      <c r="E48" s="527"/>
      <c r="F48" s="299"/>
      <c r="G48" s="300"/>
      <c r="H48" s="296"/>
      <c r="I48" s="296"/>
      <c r="J48" s="296"/>
      <c r="K48" s="296"/>
      <c r="L48" s="159"/>
    </row>
  </sheetData>
  <mergeCells count="6">
    <mergeCell ref="D48:E48"/>
    <mergeCell ref="A2:E2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G8" sqref="G8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7" t="s">
        <v>211</v>
      </c>
      <c r="B1" s="111"/>
      <c r="C1" s="534" t="s">
        <v>185</v>
      </c>
      <c r="D1" s="534"/>
      <c r="E1" s="97"/>
    </row>
    <row r="2" spans="1:5">
      <c r="A2" s="69" t="s">
        <v>128</v>
      </c>
      <c r="B2" s="111"/>
      <c r="C2" s="70"/>
      <c r="D2" s="280" t="s">
        <v>593</v>
      </c>
      <c r="E2" s="286"/>
    </row>
    <row r="3" spans="1:5">
      <c r="A3" s="106"/>
      <c r="B3" s="111"/>
      <c r="C3" s="70"/>
      <c r="D3" s="70"/>
      <c r="E3" s="97"/>
    </row>
    <row r="4" spans="1:5">
      <c r="A4" s="69" t="e">
        <f>#REF!</f>
        <v>#REF!</v>
      </c>
      <c r="B4" s="69"/>
      <c r="C4" s="69"/>
      <c r="D4" s="69"/>
      <c r="E4" s="100"/>
    </row>
    <row r="5" spans="1:5">
      <c r="A5" s="10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10"/>
      <c r="C5" s="110"/>
      <c r="D5" s="59"/>
      <c r="E5" s="100"/>
    </row>
    <row r="6" spans="1:5">
      <c r="A6" s="70"/>
      <c r="B6" s="69"/>
      <c r="C6" s="69"/>
      <c r="D6" s="69"/>
      <c r="E6" s="100"/>
    </row>
    <row r="7" spans="1:5">
      <c r="A7" s="105"/>
      <c r="B7" s="112"/>
      <c r="C7" s="113"/>
      <c r="D7" s="113"/>
      <c r="E7" s="97"/>
    </row>
    <row r="8" spans="1:5" ht="45">
      <c r="A8" s="114" t="s">
        <v>101</v>
      </c>
      <c r="B8" s="114" t="s">
        <v>177</v>
      </c>
      <c r="C8" s="114" t="s">
        <v>283</v>
      </c>
      <c r="D8" s="114" t="s">
        <v>239</v>
      </c>
      <c r="E8" s="97"/>
    </row>
    <row r="9" spans="1:5">
      <c r="A9" s="49"/>
      <c r="B9" s="50"/>
      <c r="C9" s="137"/>
      <c r="D9" s="137"/>
      <c r="E9" s="97"/>
    </row>
    <row r="10" spans="1:5">
      <c r="A10" s="51" t="s">
        <v>178</v>
      </c>
      <c r="B10" s="52"/>
      <c r="C10" s="115">
        <f>SUM(C11,C34)</f>
        <v>57078.86</v>
      </c>
      <c r="D10" s="115">
        <f>SUM(D11,D34)</f>
        <v>423946.41000000003</v>
      </c>
      <c r="E10" s="97"/>
    </row>
    <row r="11" spans="1:5">
      <c r="A11" s="53" t="s">
        <v>179</v>
      </c>
      <c r="B11" s="54"/>
      <c r="C11" s="78">
        <f>SUM(C12:C32)</f>
        <v>8935.86</v>
      </c>
      <c r="D11" s="78">
        <f>SUM(D12:D32)</f>
        <v>375803.41000000003</v>
      </c>
      <c r="E11" s="97"/>
    </row>
    <row r="12" spans="1:5">
      <c r="A12" s="57">
        <v>1110</v>
      </c>
      <c r="B12" s="56" t="s">
        <v>130</v>
      </c>
      <c r="C12" s="8"/>
      <c r="D12" s="8"/>
      <c r="E12" s="97"/>
    </row>
    <row r="13" spans="1:5">
      <c r="A13" s="57">
        <v>1120</v>
      </c>
      <c r="B13" s="56" t="s">
        <v>131</v>
      </c>
      <c r="C13" s="8"/>
      <c r="D13" s="8"/>
      <c r="E13" s="97"/>
    </row>
    <row r="14" spans="1:5">
      <c r="A14" s="57">
        <v>1211</v>
      </c>
      <c r="B14" s="56" t="s">
        <v>132</v>
      </c>
      <c r="C14" s="8">
        <v>352.95</v>
      </c>
      <c r="D14" s="8">
        <v>340455.64</v>
      </c>
      <c r="E14" s="97"/>
    </row>
    <row r="15" spans="1:5">
      <c r="A15" s="57">
        <v>1212</v>
      </c>
      <c r="B15" s="56" t="s">
        <v>133</v>
      </c>
      <c r="C15" s="8"/>
      <c r="D15" s="8"/>
      <c r="E15" s="97"/>
    </row>
    <row r="16" spans="1:5">
      <c r="A16" s="57">
        <v>1213</v>
      </c>
      <c r="B16" s="56" t="s">
        <v>134</v>
      </c>
      <c r="C16" s="8"/>
      <c r="D16" s="8"/>
      <c r="E16" s="97"/>
    </row>
    <row r="17" spans="1:5">
      <c r="A17" s="57">
        <v>1214</v>
      </c>
      <c r="B17" s="56" t="s">
        <v>135</v>
      </c>
      <c r="C17" s="8"/>
      <c r="D17" s="8"/>
      <c r="E17" s="97"/>
    </row>
    <row r="18" spans="1:5">
      <c r="A18" s="57">
        <v>1215</v>
      </c>
      <c r="B18" s="56" t="s">
        <v>136</v>
      </c>
      <c r="C18" s="8">
        <v>208.91</v>
      </c>
      <c r="D18" s="8">
        <v>1.01</v>
      </c>
      <c r="E18" s="97"/>
    </row>
    <row r="19" spans="1:5">
      <c r="A19" s="57">
        <v>1300</v>
      </c>
      <c r="B19" s="56" t="s">
        <v>137</v>
      </c>
      <c r="C19" s="8"/>
      <c r="D19" s="8"/>
      <c r="E19" s="97"/>
    </row>
    <row r="20" spans="1:5">
      <c r="A20" s="57">
        <v>1410</v>
      </c>
      <c r="B20" s="56" t="s">
        <v>138</v>
      </c>
      <c r="C20" s="8">
        <v>2505</v>
      </c>
      <c r="D20" s="8">
        <v>2513.7600000000002</v>
      </c>
      <c r="E20" s="97"/>
    </row>
    <row r="21" spans="1:5">
      <c r="A21" s="57">
        <v>1421</v>
      </c>
      <c r="B21" s="56" t="s">
        <v>139</v>
      </c>
      <c r="C21" s="8"/>
      <c r="D21" s="8"/>
      <c r="E21" s="97"/>
    </row>
    <row r="22" spans="1:5">
      <c r="A22" s="57">
        <v>1422</v>
      </c>
      <c r="B22" s="56" t="s">
        <v>140</v>
      </c>
      <c r="C22" s="8"/>
      <c r="D22" s="8"/>
      <c r="E22" s="97"/>
    </row>
    <row r="23" spans="1:5">
      <c r="A23" s="57">
        <v>1423</v>
      </c>
      <c r="B23" s="56" t="s">
        <v>141</v>
      </c>
      <c r="C23" s="8"/>
      <c r="D23" s="8"/>
      <c r="E23" s="97"/>
    </row>
    <row r="24" spans="1:5">
      <c r="A24" s="57">
        <v>1431</v>
      </c>
      <c r="B24" s="56" t="s">
        <v>738</v>
      </c>
      <c r="C24" s="8"/>
      <c r="D24" s="8">
        <v>26964</v>
      </c>
      <c r="E24" s="97"/>
    </row>
    <row r="25" spans="1:5">
      <c r="A25" s="57">
        <v>1432</v>
      </c>
      <c r="B25" s="56" t="s">
        <v>142</v>
      </c>
      <c r="C25" s="8"/>
      <c r="D25" s="8"/>
      <c r="E25" s="97"/>
    </row>
    <row r="26" spans="1:5">
      <c r="A26" s="57">
        <v>1433</v>
      </c>
      <c r="B26" s="56" t="s">
        <v>143</v>
      </c>
      <c r="C26" s="8"/>
      <c r="D26" s="8"/>
      <c r="E26" s="97"/>
    </row>
    <row r="27" spans="1:5">
      <c r="A27" s="57">
        <v>1441</v>
      </c>
      <c r="B27" s="56" t="s">
        <v>144</v>
      </c>
      <c r="C27" s="8"/>
      <c r="D27" s="8"/>
      <c r="E27" s="97"/>
    </row>
    <row r="28" spans="1:5">
      <c r="A28" s="57">
        <v>1442</v>
      </c>
      <c r="B28" s="56" t="s">
        <v>145</v>
      </c>
      <c r="C28" s="8">
        <v>5664</v>
      </c>
      <c r="D28" s="8">
        <v>5664</v>
      </c>
      <c r="E28" s="97"/>
    </row>
    <row r="29" spans="1:5">
      <c r="A29" s="57">
        <v>1443</v>
      </c>
      <c r="B29" s="56" t="s">
        <v>146</v>
      </c>
      <c r="C29" s="8"/>
      <c r="D29" s="8"/>
      <c r="E29" s="97"/>
    </row>
    <row r="30" spans="1:5">
      <c r="A30" s="57">
        <v>1444</v>
      </c>
      <c r="B30" s="56" t="s">
        <v>147</v>
      </c>
      <c r="C30" s="8"/>
      <c r="D30" s="8"/>
      <c r="E30" s="97"/>
    </row>
    <row r="31" spans="1:5">
      <c r="A31" s="57">
        <v>1445</v>
      </c>
      <c r="B31" s="56" t="s">
        <v>148</v>
      </c>
      <c r="C31" s="8"/>
      <c r="D31" s="8"/>
      <c r="E31" s="97"/>
    </row>
    <row r="32" spans="1:5">
      <c r="A32" s="57">
        <v>1446</v>
      </c>
      <c r="B32" s="56" t="s">
        <v>149</v>
      </c>
      <c r="C32" s="8">
        <v>205</v>
      </c>
      <c r="D32" s="8">
        <v>205</v>
      </c>
      <c r="E32" s="97"/>
    </row>
    <row r="33" spans="1:5">
      <c r="A33" s="30"/>
      <c r="E33" s="97"/>
    </row>
    <row r="34" spans="1:5">
      <c r="A34" s="58" t="s">
        <v>180</v>
      </c>
      <c r="B34" s="56"/>
      <c r="C34" s="78">
        <f>SUM(C35:C42)</f>
        <v>48143</v>
      </c>
      <c r="D34" s="78">
        <f>SUM(D35:D42)</f>
        <v>48143</v>
      </c>
      <c r="E34" s="97"/>
    </row>
    <row r="35" spans="1:5">
      <c r="A35" s="57">
        <v>2110</v>
      </c>
      <c r="B35" s="56" t="s">
        <v>89</v>
      </c>
      <c r="C35" s="8"/>
      <c r="D35" s="8"/>
      <c r="E35" s="97"/>
    </row>
    <row r="36" spans="1:5">
      <c r="A36" s="57">
        <v>2120</v>
      </c>
      <c r="B36" s="56" t="s">
        <v>150</v>
      </c>
      <c r="C36" s="8">
        <v>48143</v>
      </c>
      <c r="D36" s="8">
        <v>48143</v>
      </c>
      <c r="E36" s="97"/>
    </row>
    <row r="37" spans="1:5">
      <c r="A37" s="57">
        <v>2130</v>
      </c>
      <c r="B37" s="56" t="s">
        <v>90</v>
      </c>
      <c r="C37" s="8"/>
      <c r="D37" s="8"/>
      <c r="E37" s="97"/>
    </row>
    <row r="38" spans="1:5">
      <c r="A38" s="57">
        <v>2140</v>
      </c>
      <c r="B38" s="56" t="s">
        <v>358</v>
      </c>
      <c r="C38" s="8"/>
      <c r="D38" s="8"/>
      <c r="E38" s="97"/>
    </row>
    <row r="39" spans="1:5">
      <c r="A39" s="57">
        <v>2150</v>
      </c>
      <c r="B39" s="56" t="s">
        <v>360</v>
      </c>
      <c r="C39" s="8"/>
      <c r="D39" s="8"/>
      <c r="E39" s="97"/>
    </row>
    <row r="40" spans="1:5">
      <c r="A40" s="57">
        <v>2220</v>
      </c>
      <c r="B40" s="56" t="s">
        <v>91</v>
      </c>
      <c r="C40" s="8"/>
      <c r="D40" s="8"/>
      <c r="E40" s="97"/>
    </row>
    <row r="41" spans="1:5">
      <c r="A41" s="57">
        <v>2300</v>
      </c>
      <c r="B41" s="56" t="s">
        <v>151</v>
      </c>
      <c r="C41" s="8"/>
      <c r="D41" s="8"/>
      <c r="E41" s="97"/>
    </row>
    <row r="42" spans="1:5">
      <c r="A42" s="57">
        <v>2400</v>
      </c>
      <c r="B42" s="56" t="s">
        <v>152</v>
      </c>
      <c r="C42" s="8"/>
      <c r="D42" s="8"/>
      <c r="E42" s="97"/>
    </row>
    <row r="43" spans="1:5">
      <c r="A43" s="31"/>
      <c r="E43" s="97"/>
    </row>
    <row r="44" spans="1:5">
      <c r="A44" s="55" t="s">
        <v>184</v>
      </c>
      <c r="B44" s="56"/>
      <c r="C44" s="78">
        <f>SUM(C45,C64)</f>
        <v>57078.859999999986</v>
      </c>
      <c r="D44" s="78">
        <f>SUM(D45,D64)</f>
        <v>423946.41000000003</v>
      </c>
      <c r="E44" s="97"/>
    </row>
    <row r="45" spans="1:5">
      <c r="A45" s="58" t="s">
        <v>181</v>
      </c>
      <c r="B45" s="56"/>
      <c r="C45" s="78">
        <f>SUM(C46:C61)</f>
        <v>192233</v>
      </c>
      <c r="D45" s="78">
        <f>SUM(D46:D61)</f>
        <v>195090.03</v>
      </c>
      <c r="E45" s="97"/>
    </row>
    <row r="46" spans="1:5">
      <c r="A46" s="57">
        <v>3100</v>
      </c>
      <c r="B46" s="56" t="s">
        <v>153</v>
      </c>
      <c r="C46" s="8"/>
      <c r="D46" s="8"/>
      <c r="E46" s="97"/>
    </row>
    <row r="47" spans="1:5">
      <c r="A47" s="57">
        <v>3210</v>
      </c>
      <c r="B47" s="56" t="s">
        <v>154</v>
      </c>
      <c r="C47" s="8">
        <v>188587</v>
      </c>
      <c r="D47" s="8">
        <v>195090.03</v>
      </c>
      <c r="E47" s="97"/>
    </row>
    <row r="48" spans="1:5">
      <c r="A48" s="57">
        <v>3221</v>
      </c>
      <c r="B48" s="56" t="s">
        <v>155</v>
      </c>
      <c r="C48" s="8"/>
      <c r="D48" s="8"/>
      <c r="E48" s="97"/>
    </row>
    <row r="49" spans="1:5">
      <c r="A49" s="57">
        <v>3222</v>
      </c>
      <c r="B49" s="56" t="s">
        <v>156</v>
      </c>
      <c r="C49" s="8">
        <v>3646</v>
      </c>
      <c r="D49" s="8"/>
      <c r="E49" s="97"/>
    </row>
    <row r="50" spans="1:5">
      <c r="A50" s="57">
        <v>3223</v>
      </c>
      <c r="B50" s="56" t="s">
        <v>157</v>
      </c>
      <c r="C50" s="8"/>
      <c r="D50" s="8"/>
      <c r="E50" s="97"/>
    </row>
    <row r="51" spans="1:5">
      <c r="A51" s="57">
        <v>3224</v>
      </c>
      <c r="B51" s="56" t="s">
        <v>158</v>
      </c>
      <c r="C51" s="8"/>
      <c r="D51" s="8"/>
      <c r="E51" s="97"/>
    </row>
    <row r="52" spans="1:5">
      <c r="A52" s="57">
        <v>3231</v>
      </c>
      <c r="B52" s="56" t="s">
        <v>159</v>
      </c>
      <c r="C52" s="8"/>
      <c r="D52" s="8"/>
      <c r="E52" s="97"/>
    </row>
    <row r="53" spans="1:5">
      <c r="A53" s="57">
        <v>3232</v>
      </c>
      <c r="B53" s="56" t="s">
        <v>160</v>
      </c>
      <c r="C53" s="8"/>
      <c r="D53" s="8"/>
      <c r="E53" s="97"/>
    </row>
    <row r="54" spans="1:5">
      <c r="A54" s="57">
        <v>3234</v>
      </c>
      <c r="B54" s="56" t="s">
        <v>161</v>
      </c>
      <c r="C54" s="8"/>
      <c r="D54" s="8"/>
      <c r="E54" s="97"/>
    </row>
    <row r="55" spans="1:5" ht="30">
      <c r="A55" s="57">
        <v>3236</v>
      </c>
      <c r="B55" s="56" t="s">
        <v>176</v>
      </c>
      <c r="C55" s="8"/>
      <c r="D55" s="8"/>
      <c r="E55" s="97"/>
    </row>
    <row r="56" spans="1:5" ht="45">
      <c r="A56" s="57">
        <v>3237</v>
      </c>
      <c r="B56" s="56" t="s">
        <v>162</v>
      </c>
      <c r="C56" s="8"/>
      <c r="D56" s="8"/>
      <c r="E56" s="97"/>
    </row>
    <row r="57" spans="1:5">
      <c r="A57" s="57">
        <v>3241</v>
      </c>
      <c r="B57" s="56" t="s">
        <v>163</v>
      </c>
      <c r="C57" s="8"/>
      <c r="D57" s="8"/>
      <c r="E57" s="97"/>
    </row>
    <row r="58" spans="1:5">
      <c r="A58" s="57">
        <v>3242</v>
      </c>
      <c r="B58" s="56" t="s">
        <v>164</v>
      </c>
      <c r="C58" s="8"/>
      <c r="D58" s="8"/>
      <c r="E58" s="97"/>
    </row>
    <row r="59" spans="1:5">
      <c r="A59" s="57">
        <v>3243</v>
      </c>
      <c r="B59" s="56" t="s">
        <v>165</v>
      </c>
      <c r="C59" s="8"/>
      <c r="D59" s="8"/>
      <c r="E59" s="97"/>
    </row>
    <row r="60" spans="1:5">
      <c r="A60" s="57">
        <v>3245</v>
      </c>
      <c r="B60" s="56" t="s">
        <v>166</v>
      </c>
      <c r="C60" s="8"/>
      <c r="D60" s="8"/>
      <c r="E60" s="97"/>
    </row>
    <row r="61" spans="1:5">
      <c r="A61" s="57">
        <v>3246</v>
      </c>
      <c r="B61" s="56" t="s">
        <v>167</v>
      </c>
      <c r="C61" s="8"/>
      <c r="D61" s="8"/>
      <c r="E61" s="97"/>
    </row>
    <row r="62" spans="1:5">
      <c r="A62" s="31"/>
      <c r="E62" s="97"/>
    </row>
    <row r="63" spans="1:5">
      <c r="A63" s="32"/>
      <c r="E63" s="97"/>
    </row>
    <row r="64" spans="1:5">
      <c r="A64" s="58" t="s">
        <v>182</v>
      </c>
      <c r="B64" s="56"/>
      <c r="C64" s="78">
        <f>SUM(C65:C67)</f>
        <v>-135154.14000000001</v>
      </c>
      <c r="D64" s="78">
        <f>SUM(D65:D67)</f>
        <v>228856.38</v>
      </c>
      <c r="E64" s="97"/>
    </row>
    <row r="65" spans="1:5">
      <c r="A65" s="57">
        <v>5100</v>
      </c>
      <c r="B65" s="56" t="s">
        <v>237</v>
      </c>
      <c r="C65" s="8">
        <v>-135154.14000000001</v>
      </c>
      <c r="D65" s="8">
        <v>228856.38</v>
      </c>
      <c r="E65" s="97"/>
    </row>
    <row r="66" spans="1:5">
      <c r="A66" s="57">
        <v>5220</v>
      </c>
      <c r="B66" s="56" t="s">
        <v>369</v>
      </c>
      <c r="C66" s="8"/>
      <c r="D66" s="8"/>
      <c r="E66" s="97"/>
    </row>
    <row r="67" spans="1:5">
      <c r="A67" s="57">
        <v>5230</v>
      </c>
      <c r="B67" s="56" t="s">
        <v>370</v>
      </c>
      <c r="C67" s="8"/>
      <c r="D67" s="8"/>
      <c r="E67" s="97"/>
    </row>
    <row r="68" spans="1:5">
      <c r="A68" s="31"/>
      <c r="E68" s="97"/>
    </row>
    <row r="69" spans="1:5">
      <c r="A69" s="2"/>
      <c r="E69" s="97"/>
    </row>
    <row r="70" spans="1:5">
      <c r="A70" s="55" t="s">
        <v>183</v>
      </c>
      <c r="B70" s="56"/>
      <c r="C70" s="8"/>
      <c r="D70" s="8"/>
      <c r="E70" s="97"/>
    </row>
    <row r="71" spans="1:5" ht="30">
      <c r="A71" s="57">
        <v>1</v>
      </c>
      <c r="B71" s="56" t="s">
        <v>168</v>
      </c>
      <c r="C71" s="8"/>
      <c r="D71" s="8"/>
      <c r="E71" s="97"/>
    </row>
    <row r="72" spans="1:5">
      <c r="A72" s="57">
        <v>2</v>
      </c>
      <c r="B72" s="56" t="s">
        <v>169</v>
      </c>
      <c r="C72" s="8"/>
      <c r="D72" s="8"/>
      <c r="E72" s="97"/>
    </row>
    <row r="73" spans="1:5">
      <c r="A73" s="57">
        <v>3</v>
      </c>
      <c r="B73" s="56" t="s">
        <v>170</v>
      </c>
      <c r="C73" s="8"/>
      <c r="D73" s="8"/>
      <c r="E73" s="97"/>
    </row>
    <row r="74" spans="1:5">
      <c r="A74" s="57">
        <v>4</v>
      </c>
      <c r="B74" s="56" t="s">
        <v>329</v>
      </c>
      <c r="C74" s="8"/>
      <c r="D74" s="8"/>
      <c r="E74" s="97"/>
    </row>
    <row r="75" spans="1:5">
      <c r="A75" s="57">
        <v>5</v>
      </c>
      <c r="B75" s="56" t="s">
        <v>171</v>
      </c>
      <c r="C75" s="8"/>
      <c r="D75" s="8"/>
      <c r="E75" s="97"/>
    </row>
    <row r="76" spans="1:5">
      <c r="A76" s="57">
        <v>6</v>
      </c>
      <c r="B76" s="56" t="s">
        <v>172</v>
      </c>
      <c r="C76" s="8"/>
      <c r="D76" s="8"/>
      <c r="E76" s="97"/>
    </row>
    <row r="77" spans="1:5">
      <c r="A77" s="57">
        <v>7</v>
      </c>
      <c r="B77" s="56" t="s">
        <v>173</v>
      </c>
      <c r="C77" s="8"/>
      <c r="D77" s="8"/>
      <c r="E77" s="97"/>
    </row>
    <row r="78" spans="1:5">
      <c r="A78" s="57">
        <v>8</v>
      </c>
      <c r="B78" s="56" t="s">
        <v>174</v>
      </c>
      <c r="C78" s="8"/>
      <c r="D78" s="8"/>
      <c r="E78" s="97"/>
    </row>
    <row r="79" spans="1:5">
      <c r="A79" s="57">
        <v>9</v>
      </c>
      <c r="B79" s="56" t="s">
        <v>175</v>
      </c>
      <c r="C79" s="8"/>
      <c r="D79" s="8"/>
      <c r="E79" s="97"/>
    </row>
    <row r="83" spans="1:9">
      <c r="A83" s="2"/>
      <c r="B83" s="2"/>
    </row>
    <row r="84" spans="1:9">
      <c r="A84" s="66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6" t="s">
        <v>377</v>
      </c>
      <c r="D87" s="12"/>
      <c r="E87"/>
      <c r="F87"/>
      <c r="G87"/>
      <c r="H87"/>
      <c r="I87"/>
    </row>
    <row r="88" spans="1:9">
      <c r="A88"/>
      <c r="B88" s="2" t="s">
        <v>378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G23" sqref="G2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7" t="s">
        <v>383</v>
      </c>
      <c r="B1" s="69"/>
      <c r="C1" s="69"/>
      <c r="D1" s="69"/>
      <c r="E1" s="69"/>
      <c r="F1" s="69"/>
      <c r="G1" s="69"/>
      <c r="H1" s="69"/>
      <c r="I1" s="524" t="s">
        <v>97</v>
      </c>
      <c r="J1" s="524"/>
      <c r="K1" s="97"/>
    </row>
    <row r="2" spans="1:11">
      <c r="A2" s="69" t="s">
        <v>128</v>
      </c>
      <c r="B2" s="69"/>
      <c r="C2" s="69"/>
      <c r="D2" s="69"/>
      <c r="E2" s="69"/>
      <c r="F2" s="69"/>
      <c r="G2" s="69"/>
      <c r="H2" s="69"/>
      <c r="I2" s="280" t="s">
        <v>593</v>
      </c>
      <c r="J2" s="286"/>
      <c r="K2" s="97"/>
    </row>
    <row r="3" spans="1:11">
      <c r="A3" s="69"/>
      <c r="B3" s="69"/>
      <c r="C3" s="69"/>
      <c r="D3" s="69"/>
      <c r="E3" s="69"/>
      <c r="F3" s="69"/>
      <c r="G3" s="69"/>
      <c r="H3" s="69"/>
      <c r="I3" s="68"/>
      <c r="J3" s="68"/>
      <c r="K3" s="97"/>
    </row>
    <row r="4" spans="1:11">
      <c r="A4" s="69" t="e">
        <f>#REF!</f>
        <v>#REF!</v>
      </c>
      <c r="B4" s="69"/>
      <c r="C4" s="69"/>
      <c r="D4" s="69"/>
      <c r="E4" s="69"/>
      <c r="F4" s="116"/>
      <c r="G4" s="69"/>
      <c r="H4" s="69"/>
      <c r="I4" s="69"/>
      <c r="J4" s="69"/>
      <c r="K4" s="97"/>
    </row>
    <row r="5" spans="1:11">
      <c r="A5" s="180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309"/>
      <c r="C5" s="309"/>
      <c r="D5" s="309"/>
      <c r="E5" s="309"/>
      <c r="F5" s="310"/>
      <c r="G5" s="309"/>
      <c r="H5" s="309"/>
      <c r="I5" s="309"/>
      <c r="J5" s="309"/>
      <c r="K5" s="97"/>
    </row>
    <row r="6" spans="1:11">
      <c r="A6" s="70"/>
      <c r="B6" s="70"/>
      <c r="C6" s="69"/>
      <c r="D6" s="69"/>
      <c r="E6" s="69"/>
      <c r="F6" s="116"/>
      <c r="G6" s="69"/>
      <c r="H6" s="69"/>
      <c r="I6" s="69"/>
      <c r="J6" s="69"/>
      <c r="K6" s="97"/>
    </row>
    <row r="7" spans="1:11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6" customFormat="1" ht="45">
      <c r="A8" s="119" t="s">
        <v>64</v>
      </c>
      <c r="B8" s="119" t="s">
        <v>99</v>
      </c>
      <c r="C8" s="120" t="s">
        <v>101</v>
      </c>
      <c r="D8" s="120" t="s">
        <v>256</v>
      </c>
      <c r="E8" s="120" t="s">
        <v>100</v>
      </c>
      <c r="F8" s="118" t="s">
        <v>238</v>
      </c>
      <c r="G8" s="118" t="s">
        <v>275</v>
      </c>
      <c r="H8" s="118" t="s">
        <v>276</v>
      </c>
      <c r="I8" s="118" t="s">
        <v>239</v>
      </c>
      <c r="J8" s="121" t="s">
        <v>102</v>
      </c>
      <c r="K8" s="97"/>
    </row>
    <row r="9" spans="1:11" s="26" customFormat="1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7"/>
    </row>
    <row r="10" spans="1:11" s="26" customFormat="1" ht="30">
      <c r="A10" s="138">
        <v>1</v>
      </c>
      <c r="B10" s="62" t="s">
        <v>479</v>
      </c>
      <c r="C10" s="139" t="s">
        <v>480</v>
      </c>
      <c r="D10" s="140" t="s">
        <v>208</v>
      </c>
      <c r="E10" s="136" t="s">
        <v>481</v>
      </c>
      <c r="F10" s="27">
        <v>352.95</v>
      </c>
      <c r="G10" s="27">
        <v>505522.5</v>
      </c>
      <c r="H10" s="27">
        <v>165419.81</v>
      </c>
      <c r="I10" s="27">
        <f>F10+G10-H10</f>
        <v>340455.64</v>
      </c>
      <c r="J10" s="27"/>
      <c r="K10" s="97"/>
    </row>
    <row r="11" spans="1:11" ht="30">
      <c r="A11" s="138">
        <v>2</v>
      </c>
      <c r="B11" s="62" t="s">
        <v>479</v>
      </c>
      <c r="C11" s="139" t="s">
        <v>482</v>
      </c>
      <c r="D11" s="140" t="s">
        <v>208</v>
      </c>
      <c r="E11" s="136" t="s">
        <v>483</v>
      </c>
      <c r="F11" s="27">
        <v>208.91</v>
      </c>
      <c r="G11" s="27"/>
      <c r="H11" s="27">
        <v>207.9</v>
      </c>
      <c r="I11" s="27">
        <f t="shared" ref="I11" si="0">F11+G11-H11</f>
        <v>1.0099999999999909</v>
      </c>
      <c r="J11" s="27"/>
    </row>
    <row r="12" spans="1:11" ht="15.75">
      <c r="A12" s="138">
        <v>3</v>
      </c>
      <c r="B12" s="62"/>
      <c r="C12" s="139"/>
      <c r="D12" s="140"/>
      <c r="E12" s="136"/>
      <c r="F12" s="27"/>
      <c r="G12" s="27"/>
      <c r="H12" s="27"/>
      <c r="I12" s="27"/>
      <c r="J12" s="27"/>
    </row>
    <row r="13" spans="1:11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>
      <c r="A15" s="96"/>
      <c r="B15" s="190" t="s">
        <v>96</v>
      </c>
      <c r="C15" s="96"/>
      <c r="D15" s="96"/>
      <c r="E15" s="96"/>
      <c r="F15" s="191"/>
      <c r="G15" s="96"/>
      <c r="H15" s="96"/>
      <c r="I15" s="96"/>
      <c r="J15" s="96"/>
    </row>
    <row r="16" spans="1:11">
      <c r="A16" s="96"/>
      <c r="B16" s="96"/>
      <c r="C16" s="96"/>
      <c r="D16" s="96"/>
      <c r="E16" s="96"/>
      <c r="F16" s="94"/>
      <c r="G16" s="94"/>
      <c r="H16" s="94"/>
      <c r="I16" s="94"/>
      <c r="J16" s="94"/>
    </row>
    <row r="17" spans="1:10">
      <c r="A17" s="96"/>
      <c r="B17" s="96"/>
      <c r="C17" s="215"/>
      <c r="D17" s="96"/>
      <c r="E17" s="96"/>
      <c r="F17" s="215"/>
      <c r="G17" s="216"/>
      <c r="H17" s="216"/>
      <c r="I17" s="94"/>
      <c r="J17" s="94"/>
    </row>
    <row r="18" spans="1:10">
      <c r="A18" s="94"/>
      <c r="B18" s="96"/>
      <c r="C18" s="192" t="s">
        <v>249</v>
      </c>
      <c r="D18" s="192"/>
      <c r="E18" s="96"/>
      <c r="F18" s="96" t="s">
        <v>254</v>
      </c>
      <c r="G18" s="94"/>
      <c r="H18" s="94"/>
      <c r="I18" s="94"/>
      <c r="J18" s="94"/>
    </row>
    <row r="19" spans="1:10">
      <c r="A19" s="94"/>
      <c r="B19" s="96"/>
      <c r="C19" s="193" t="s">
        <v>127</v>
      </c>
      <c r="D19" s="96"/>
      <c r="E19" s="96"/>
      <c r="F19" s="96" t="s">
        <v>250</v>
      </c>
      <c r="G19" s="94"/>
      <c r="H19" s="94"/>
      <c r="I19" s="94"/>
      <c r="J19" s="94"/>
    </row>
    <row r="20" spans="1:10" customFormat="1">
      <c r="A20" s="94"/>
      <c r="B20" s="96"/>
      <c r="C20" s="96"/>
      <c r="D20" s="193"/>
      <c r="E20" s="94"/>
      <c r="F20" s="94"/>
      <c r="G20" s="94"/>
      <c r="H20" s="94"/>
      <c r="I20" s="94"/>
      <c r="J20" s="94"/>
    </row>
    <row r="21" spans="1:10" customFormat="1" ht="12.75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: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view="pageBreakPreview" zoomScale="80" zoomScaleSheetLayoutView="80" workbookViewId="0">
      <selection activeCell="C24" sqref="C24"/>
    </sheetView>
  </sheetViews>
  <sheetFormatPr defaultRowHeight="15"/>
  <cols>
    <col min="1" max="1" width="12" style="159" customWidth="1"/>
    <col min="2" max="2" width="13.28515625" style="159" customWidth="1"/>
    <col min="3" max="3" width="21.42578125" style="159" customWidth="1"/>
    <col min="4" max="4" width="17.85546875" style="159" customWidth="1"/>
    <col min="5" max="5" width="12.7109375" style="159" customWidth="1"/>
    <col min="6" max="6" width="36.85546875" style="159" customWidth="1"/>
    <col min="7" max="7" width="22.28515625" style="159" customWidth="1"/>
    <col min="8" max="8" width="0.5703125" style="159" customWidth="1"/>
    <col min="9" max="16384" width="9.140625" style="159"/>
  </cols>
  <sheetData>
    <row r="1" spans="1:8">
      <c r="A1" s="67" t="s">
        <v>332</v>
      </c>
      <c r="B1" s="69"/>
      <c r="C1" s="69"/>
      <c r="D1" s="69"/>
      <c r="E1" s="69"/>
      <c r="F1" s="69"/>
      <c r="G1" s="145" t="s">
        <v>97</v>
      </c>
      <c r="H1" s="146"/>
    </row>
    <row r="2" spans="1:8">
      <c r="A2" s="69" t="s">
        <v>128</v>
      </c>
      <c r="B2" s="69"/>
      <c r="C2" s="69"/>
      <c r="D2" s="69"/>
      <c r="E2" s="69"/>
      <c r="F2" s="69"/>
      <c r="G2" s="280" t="s">
        <v>593</v>
      </c>
      <c r="H2" s="286"/>
    </row>
    <row r="3" spans="1:8">
      <c r="A3" s="69"/>
      <c r="B3" s="69"/>
      <c r="C3" s="69"/>
      <c r="D3" s="69"/>
      <c r="E3" s="69"/>
      <c r="F3" s="69"/>
      <c r="G3" s="95"/>
      <c r="H3" s="146"/>
    </row>
    <row r="4" spans="1:8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6"/>
    </row>
    <row r="5" spans="1:8">
      <c r="A5" s="180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80"/>
      <c r="C5" s="180"/>
      <c r="D5" s="180"/>
      <c r="E5" s="180"/>
      <c r="F5" s="180"/>
      <c r="G5" s="180"/>
      <c r="H5" s="96"/>
    </row>
    <row r="6" spans="1:8">
      <c r="A6" s="70"/>
      <c r="B6" s="69"/>
      <c r="C6" s="69"/>
      <c r="D6" s="69"/>
      <c r="E6" s="69"/>
      <c r="F6" s="69"/>
      <c r="G6" s="69"/>
      <c r="H6" s="96"/>
    </row>
    <row r="7" spans="1:8">
      <c r="A7" s="69"/>
      <c r="B7" s="69"/>
      <c r="C7" s="69"/>
      <c r="D7" s="69"/>
      <c r="E7" s="69"/>
      <c r="F7" s="69"/>
      <c r="G7" s="69"/>
      <c r="H7" s="97"/>
    </row>
    <row r="8" spans="1:8" ht="45.75" customHeight="1">
      <c r="A8" s="147" t="s">
        <v>292</v>
      </c>
      <c r="B8" s="147" t="s">
        <v>129</v>
      </c>
      <c r="C8" s="148" t="s">
        <v>330</v>
      </c>
      <c r="D8" s="148" t="s">
        <v>331</v>
      </c>
      <c r="E8" s="148" t="s">
        <v>256</v>
      </c>
      <c r="F8" s="147" t="s">
        <v>296</v>
      </c>
      <c r="G8" s="148" t="s">
        <v>293</v>
      </c>
      <c r="H8" s="97"/>
    </row>
    <row r="9" spans="1:8">
      <c r="A9" s="149" t="s">
        <v>294</v>
      </c>
      <c r="B9" s="150"/>
      <c r="C9" s="151"/>
      <c r="D9" s="152"/>
      <c r="E9" s="152"/>
      <c r="F9" s="152"/>
      <c r="G9" s="153"/>
      <c r="H9" s="97"/>
    </row>
    <row r="10" spans="1:8" ht="15.75">
      <c r="A10" s="150">
        <v>1</v>
      </c>
      <c r="B10" s="136" t="s">
        <v>557</v>
      </c>
      <c r="C10" s="154">
        <v>8000</v>
      </c>
      <c r="D10" s="155">
        <v>5000</v>
      </c>
      <c r="E10" s="155" t="s">
        <v>208</v>
      </c>
      <c r="F10" s="155" t="s">
        <v>448</v>
      </c>
      <c r="G10" s="156">
        <f>IF(ISBLANK(B10),"",G9+C10-D10)</f>
        <v>3000</v>
      </c>
      <c r="H10" s="97"/>
    </row>
    <row r="11" spans="1:8" ht="15.75">
      <c r="A11" s="150">
        <v>2</v>
      </c>
      <c r="B11" s="136"/>
      <c r="C11" s="154"/>
      <c r="D11" s="155">
        <v>3000</v>
      </c>
      <c r="E11" s="155" t="s">
        <v>208</v>
      </c>
      <c r="F11" s="155" t="s">
        <v>314</v>
      </c>
      <c r="G11" s="366">
        <f>G10+C11-D11</f>
        <v>0</v>
      </c>
      <c r="H11" s="97"/>
    </row>
    <row r="12" spans="1:8" ht="15.75">
      <c r="A12" s="150">
        <v>3</v>
      </c>
      <c r="B12" s="136" t="s">
        <v>558</v>
      </c>
      <c r="C12" s="154">
        <v>8100</v>
      </c>
      <c r="D12" s="155">
        <v>8100</v>
      </c>
      <c r="E12" s="155" t="s">
        <v>208</v>
      </c>
      <c r="F12" s="155" t="s">
        <v>314</v>
      </c>
      <c r="G12" s="366">
        <f>C12-D12</f>
        <v>0</v>
      </c>
      <c r="H12" s="97"/>
    </row>
    <row r="13" spans="1:8" ht="15.75">
      <c r="A13" s="150">
        <v>4</v>
      </c>
      <c r="B13" s="136" t="s">
        <v>576</v>
      </c>
      <c r="C13" s="154">
        <v>1500</v>
      </c>
      <c r="D13" s="155">
        <v>1500</v>
      </c>
      <c r="E13" s="155" t="s">
        <v>208</v>
      </c>
      <c r="F13" s="155" t="s">
        <v>448</v>
      </c>
      <c r="G13" s="156">
        <f>IF(ISBLANK(B13),"",G12+C13-D13)</f>
        <v>0</v>
      </c>
      <c r="H13" s="97"/>
    </row>
    <row r="14" spans="1:8" ht="15.75">
      <c r="A14" s="150">
        <v>5</v>
      </c>
      <c r="B14" s="136" t="s">
        <v>577</v>
      </c>
      <c r="C14" s="154">
        <v>7500</v>
      </c>
      <c r="D14" s="155">
        <v>3500</v>
      </c>
      <c r="E14" s="155" t="s">
        <v>208</v>
      </c>
      <c r="F14" s="155" t="s">
        <v>314</v>
      </c>
      <c r="G14" s="156">
        <f>IF(ISBLANK(B14),"",G13+C14-D14)</f>
        <v>4000</v>
      </c>
      <c r="H14" s="97"/>
    </row>
    <row r="15" spans="1:8" ht="15.75">
      <c r="A15" s="150">
        <v>6</v>
      </c>
      <c r="B15" s="136"/>
      <c r="C15" s="154"/>
      <c r="D15" s="155">
        <v>4000</v>
      </c>
      <c r="E15" s="155" t="s">
        <v>208</v>
      </c>
      <c r="F15" s="155" t="s">
        <v>448</v>
      </c>
      <c r="G15" s="156" t="str">
        <f>IF(ISBLANK(B15),"",G14+C15-D15)</f>
        <v/>
      </c>
      <c r="H15" s="97"/>
    </row>
    <row r="16" spans="1:8" ht="15.75">
      <c r="A16" s="150">
        <v>7</v>
      </c>
      <c r="B16" s="136">
        <v>44084</v>
      </c>
      <c r="C16" s="154">
        <v>2100</v>
      </c>
      <c r="D16" s="155">
        <v>2100</v>
      </c>
      <c r="E16" s="155" t="s">
        <v>208</v>
      </c>
      <c r="F16" s="155" t="s">
        <v>314</v>
      </c>
      <c r="G16" s="156">
        <v>0</v>
      </c>
      <c r="H16" s="97"/>
    </row>
    <row r="17" spans="1:8" ht="15.75">
      <c r="A17" s="150">
        <v>8</v>
      </c>
      <c r="B17" s="136" t="s">
        <v>578</v>
      </c>
      <c r="C17" s="154">
        <v>3700</v>
      </c>
      <c r="D17" s="155">
        <v>2000</v>
      </c>
      <c r="E17" s="155" t="s">
        <v>208</v>
      </c>
      <c r="F17" s="155" t="s">
        <v>448</v>
      </c>
      <c r="G17" s="156">
        <f>IF(ISBLANK(B17),"",G16+C17-D17)</f>
        <v>1700</v>
      </c>
      <c r="H17" s="97"/>
    </row>
    <row r="18" spans="1:8" ht="15.75">
      <c r="A18" s="150">
        <v>9</v>
      </c>
      <c r="B18" s="136"/>
      <c r="C18" s="154"/>
      <c r="D18" s="155">
        <v>1700</v>
      </c>
      <c r="E18" s="155" t="s">
        <v>208</v>
      </c>
      <c r="F18" s="155" t="s">
        <v>314</v>
      </c>
      <c r="G18" s="366">
        <f>G17+C18-D18</f>
        <v>0</v>
      </c>
      <c r="H18" s="97"/>
    </row>
    <row r="19" spans="1:8" ht="15.75">
      <c r="A19" s="150">
        <v>10</v>
      </c>
      <c r="B19" s="136" t="s">
        <v>579</v>
      </c>
      <c r="C19" s="154">
        <v>2580</v>
      </c>
      <c r="D19" s="155">
        <v>2580</v>
      </c>
      <c r="E19" s="155" t="s">
        <v>208</v>
      </c>
      <c r="F19" s="155" t="s">
        <v>314</v>
      </c>
      <c r="G19" s="366">
        <f>G18+C19-D19</f>
        <v>0</v>
      </c>
      <c r="H19" s="97"/>
    </row>
    <row r="20" spans="1:8" ht="15.75">
      <c r="A20" s="150">
        <v>11</v>
      </c>
      <c r="B20" s="136" t="s">
        <v>580</v>
      </c>
      <c r="C20" s="154">
        <v>5500</v>
      </c>
      <c r="D20" s="155">
        <v>2000</v>
      </c>
      <c r="E20" s="155" t="s">
        <v>208</v>
      </c>
      <c r="F20" s="155" t="s">
        <v>314</v>
      </c>
      <c r="G20" s="156">
        <f>IF(ISBLANK(B20),"",G19+C20-D20)</f>
        <v>3500</v>
      </c>
      <c r="H20" s="97"/>
    </row>
    <row r="21" spans="1:8" ht="15.75">
      <c r="A21" s="150">
        <v>12</v>
      </c>
      <c r="B21" s="136"/>
      <c r="C21" s="154"/>
      <c r="D21" s="155">
        <v>3500</v>
      </c>
      <c r="E21" s="155" t="s">
        <v>208</v>
      </c>
      <c r="F21" s="155" t="s">
        <v>448</v>
      </c>
      <c r="G21" s="156" t="str">
        <f>IF(ISBLANK(B21),"",G20+C21-D21)</f>
        <v/>
      </c>
      <c r="H21" s="97"/>
    </row>
    <row r="22" spans="1:8" ht="15.75">
      <c r="A22" s="150">
        <v>13</v>
      </c>
      <c r="B22" s="136">
        <v>44176</v>
      </c>
      <c r="C22" s="154">
        <v>5000</v>
      </c>
      <c r="D22" s="155">
        <v>3360</v>
      </c>
      <c r="E22" s="155" t="s">
        <v>208</v>
      </c>
      <c r="F22" s="155" t="s">
        <v>314</v>
      </c>
      <c r="G22" s="366">
        <f>C22-D22</f>
        <v>1640</v>
      </c>
      <c r="H22" s="97"/>
    </row>
    <row r="23" spans="1:8" ht="15.75">
      <c r="A23" s="150">
        <v>14</v>
      </c>
      <c r="B23" s="136"/>
      <c r="C23" s="154"/>
      <c r="D23" s="155">
        <v>1640</v>
      </c>
      <c r="E23" s="155" t="s">
        <v>208</v>
      </c>
      <c r="F23" s="155" t="s">
        <v>448</v>
      </c>
      <c r="G23" s="156" t="str">
        <f>IF(ISBLANK(B23),"",G22+C23-D23)</f>
        <v/>
      </c>
      <c r="H23" s="97"/>
    </row>
    <row r="24" spans="1:8" ht="15.75">
      <c r="A24" s="150"/>
      <c r="B24" s="136"/>
      <c r="C24" s="154"/>
      <c r="D24" s="155"/>
      <c r="E24" s="155"/>
      <c r="F24" s="155"/>
      <c r="G24" s="366">
        <f>C24-D24</f>
        <v>0</v>
      </c>
      <c r="H24" s="97"/>
    </row>
    <row r="25" spans="1:8" ht="15.75">
      <c r="A25" s="150"/>
      <c r="B25" s="136"/>
      <c r="C25" s="157"/>
      <c r="D25" s="158"/>
      <c r="E25" s="158"/>
      <c r="F25" s="158"/>
      <c r="G25" s="156" t="str">
        <f>IF(ISBLANK(B25),"",G24+C25-D25)</f>
        <v/>
      </c>
      <c r="H25" s="97"/>
    </row>
    <row r="26" spans="1:8" ht="15.75">
      <c r="A26" s="456"/>
      <c r="B26" s="136"/>
      <c r="C26" s="157"/>
      <c r="D26" s="158"/>
      <c r="E26" s="158"/>
      <c r="F26" s="158"/>
      <c r="G26" s="457">
        <f>C26-D26</f>
        <v>0</v>
      </c>
      <c r="H26" s="97"/>
    </row>
    <row r="27" spans="1:8">
      <c r="C27" s="453"/>
      <c r="F27" s="454"/>
      <c r="G27" s="455"/>
      <c r="H27" s="97"/>
    </row>
    <row r="28" spans="1:8">
      <c r="G28" s="455"/>
      <c r="H28" s="97"/>
    </row>
    <row r="29" spans="1:8">
      <c r="G29" s="455"/>
      <c r="H29" s="97"/>
    </row>
    <row r="30" spans="1:8">
      <c r="G30" s="455"/>
      <c r="H30" s="97"/>
    </row>
    <row r="31" spans="1:8">
      <c r="G31" s="166"/>
      <c r="H31" s="97"/>
    </row>
    <row r="32" spans="1:8">
      <c r="F32" s="454"/>
      <c r="G32" s="455"/>
      <c r="H32" s="97"/>
    </row>
    <row r="33" spans="1:10">
      <c r="F33" s="166"/>
      <c r="G33" s="455"/>
      <c r="H33" s="97"/>
    </row>
    <row r="34" spans="1:10">
      <c r="F34" s="454"/>
      <c r="G34" s="455"/>
      <c r="H34" s="97"/>
    </row>
    <row r="35" spans="1:10">
      <c r="H35" s="97"/>
    </row>
    <row r="36" spans="1:10" ht="18" customHeight="1">
      <c r="H36" s="97"/>
    </row>
    <row r="37" spans="1:10">
      <c r="B37" s="161" t="s">
        <v>96</v>
      </c>
      <c r="F37" s="162"/>
      <c r="H37" s="97"/>
    </row>
    <row r="38" spans="1:10">
      <c r="F38" s="160"/>
      <c r="G38" s="160"/>
      <c r="H38" s="97"/>
    </row>
    <row r="39" spans="1:10">
      <c r="C39" s="163"/>
      <c r="F39" s="163"/>
      <c r="G39" s="164"/>
      <c r="H39" s="97"/>
    </row>
    <row r="40" spans="1:10">
      <c r="A40" s="160"/>
      <c r="C40" s="165" t="s">
        <v>249</v>
      </c>
      <c r="F40" s="166" t="s">
        <v>254</v>
      </c>
      <c r="G40" s="164"/>
      <c r="H40" s="97"/>
    </row>
    <row r="41" spans="1:10">
      <c r="A41" s="160"/>
      <c r="C41" s="167" t="s">
        <v>127</v>
      </c>
      <c r="F41" s="159" t="s">
        <v>250</v>
      </c>
      <c r="G41" s="160"/>
    </row>
    <row r="42" spans="1:10">
      <c r="A42" s="160"/>
      <c r="C42" s="160"/>
      <c r="D42" s="160"/>
      <c r="E42" s="160"/>
      <c r="F42" s="160"/>
      <c r="G42" s="160"/>
    </row>
    <row r="43" spans="1:10">
      <c r="A43" s="160"/>
      <c r="B43" s="160"/>
      <c r="C43" s="160"/>
      <c r="D43" s="160"/>
      <c r="E43" s="160"/>
      <c r="F43" s="160"/>
      <c r="G43" s="160"/>
    </row>
    <row r="45" spans="1:10">
      <c r="H45" s="160"/>
      <c r="I45" s="160"/>
      <c r="J45" s="160"/>
    </row>
    <row r="46" spans="1:10">
      <c r="H46" s="160"/>
      <c r="I46" s="160"/>
      <c r="J46" s="160"/>
    </row>
    <row r="47" spans="1:10">
      <c r="H47" s="160"/>
      <c r="I47" s="160"/>
      <c r="J47" s="160"/>
    </row>
    <row r="48" spans="1:10">
      <c r="H48" s="160"/>
      <c r="I48" s="160"/>
      <c r="J48" s="160"/>
    </row>
    <row r="49" spans="1:7" s="160" customFormat="1">
      <c r="A49" s="159"/>
      <c r="B49" s="159"/>
      <c r="C49" s="159"/>
      <c r="D49" s="159"/>
      <c r="E49" s="159"/>
      <c r="F49" s="159"/>
      <c r="G49" s="159"/>
    </row>
    <row r="50" spans="1:7" s="160" customFormat="1">
      <c r="A50" s="159"/>
      <c r="B50" s="159"/>
      <c r="C50" s="159"/>
      <c r="D50" s="159"/>
      <c r="E50" s="159"/>
      <c r="F50" s="159"/>
      <c r="G50" s="159"/>
    </row>
    <row r="51" spans="1:7" s="160" customFormat="1">
      <c r="A51" s="159"/>
      <c r="B51" s="159"/>
      <c r="C51" s="159"/>
      <c r="D51" s="159"/>
      <c r="E51" s="159"/>
      <c r="F51" s="159"/>
      <c r="G51" s="159"/>
    </row>
    <row r="52" spans="1:7" s="160" customFormat="1">
      <c r="A52" s="159"/>
      <c r="B52" s="159"/>
      <c r="C52" s="159"/>
      <c r="D52" s="159"/>
      <c r="E52" s="159"/>
      <c r="F52" s="159"/>
      <c r="G52" s="159"/>
    </row>
    <row r="53" spans="1:7" s="160" customFormat="1" ht="12.75"/>
    <row r="61" spans="1:7">
      <c r="A61" s="160"/>
      <c r="B61" s="160"/>
      <c r="C61" s="160"/>
      <c r="D61" s="160"/>
      <c r="E61" s="160"/>
      <c r="F61" s="160"/>
      <c r="G61" s="160"/>
    </row>
  </sheetData>
  <dataValidations count="1">
    <dataValidation allowBlank="1" showInputMessage="1" showErrorMessage="1" prompt="თვე/დღე/წელი" sqref="B10:B26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>
      <c r="A1" s="413" t="s">
        <v>284</v>
      </c>
      <c r="B1" s="414"/>
      <c r="C1" s="414"/>
      <c r="D1" s="414"/>
      <c r="E1" s="414"/>
      <c r="F1" s="415"/>
      <c r="G1" s="415"/>
      <c r="H1" s="415"/>
      <c r="I1" s="536" t="s">
        <v>97</v>
      </c>
      <c r="J1" s="536"/>
      <c r="K1" s="129"/>
    </row>
    <row r="2" spans="1:12" s="22" customFormat="1">
      <c r="A2" s="416" t="s">
        <v>128</v>
      </c>
      <c r="B2" s="414"/>
      <c r="C2" s="414"/>
      <c r="D2" s="414"/>
      <c r="E2" s="414"/>
      <c r="F2" s="417"/>
      <c r="G2" s="418"/>
      <c r="H2" s="418"/>
      <c r="I2" s="537" t="s">
        <v>593</v>
      </c>
      <c r="J2" s="538"/>
      <c r="K2" s="129"/>
    </row>
    <row r="3" spans="1:12" s="22" customFormat="1">
      <c r="A3" s="414"/>
      <c r="B3" s="414"/>
      <c r="C3" s="414"/>
      <c r="D3" s="414"/>
      <c r="E3" s="414"/>
      <c r="F3" s="417"/>
      <c r="G3" s="418"/>
      <c r="H3" s="418"/>
      <c r="I3" s="419"/>
      <c r="J3" s="420"/>
      <c r="K3" s="129"/>
    </row>
    <row r="4" spans="1:12" s="2" customFormat="1" ht="15">
      <c r="A4" s="421" t="e">
        <f>#REF!</f>
        <v>#REF!</v>
      </c>
      <c r="B4" s="421"/>
      <c r="C4" s="421"/>
      <c r="D4" s="421"/>
      <c r="E4" s="421"/>
      <c r="F4" s="422"/>
      <c r="G4" s="422"/>
      <c r="H4" s="422"/>
      <c r="I4" s="423"/>
      <c r="J4" s="421"/>
      <c r="K4" s="97"/>
      <c r="L4" s="22"/>
    </row>
    <row r="5" spans="1:12" s="2" customFormat="1" ht="15">
      <c r="A5" s="424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425"/>
      <c r="C5" s="425"/>
      <c r="D5" s="425"/>
      <c r="E5" s="425"/>
      <c r="F5" s="426"/>
      <c r="G5" s="426"/>
      <c r="H5" s="426"/>
      <c r="I5" s="427"/>
      <c r="J5" s="426"/>
      <c r="K5" s="97"/>
    </row>
    <row r="6" spans="1:12" s="22" customFormat="1">
      <c r="A6" s="428"/>
      <c r="B6" s="429"/>
      <c r="C6" s="429"/>
      <c r="D6" s="414"/>
      <c r="E6" s="414"/>
      <c r="F6" s="414"/>
      <c r="G6" s="414"/>
      <c r="H6" s="414"/>
      <c r="I6" s="414"/>
      <c r="J6" s="414"/>
      <c r="K6" s="129"/>
    </row>
    <row r="7" spans="1:12" ht="33.75">
      <c r="A7" s="430"/>
      <c r="B7" s="535" t="s">
        <v>207</v>
      </c>
      <c r="C7" s="535"/>
      <c r="D7" s="535" t="s">
        <v>273</v>
      </c>
      <c r="E7" s="535"/>
      <c r="F7" s="535" t="s">
        <v>274</v>
      </c>
      <c r="G7" s="535"/>
      <c r="H7" s="431" t="s">
        <v>260</v>
      </c>
      <c r="I7" s="535" t="s">
        <v>210</v>
      </c>
      <c r="J7" s="535"/>
      <c r="K7" s="130"/>
    </row>
    <row r="8" spans="1:12">
      <c r="A8" s="432" t="s">
        <v>103</v>
      </c>
      <c r="B8" s="433" t="s">
        <v>209</v>
      </c>
      <c r="C8" s="434" t="s">
        <v>208</v>
      </c>
      <c r="D8" s="433" t="s">
        <v>209</v>
      </c>
      <c r="E8" s="434" t="s">
        <v>208</v>
      </c>
      <c r="F8" s="433" t="s">
        <v>209</v>
      </c>
      <c r="G8" s="434" t="s">
        <v>208</v>
      </c>
      <c r="H8" s="434" t="s">
        <v>208</v>
      </c>
      <c r="I8" s="433" t="s">
        <v>209</v>
      </c>
      <c r="J8" s="434" t="s">
        <v>208</v>
      </c>
      <c r="K8" s="130"/>
    </row>
    <row r="9" spans="1:12">
      <c r="A9" s="435" t="s">
        <v>104</v>
      </c>
      <c r="B9" s="436">
        <f>SUM(B10,B14,B17)</f>
        <v>37</v>
      </c>
      <c r="C9" s="436">
        <f>SUM(C10,C14,C17)</f>
        <v>48142.73</v>
      </c>
      <c r="D9" s="436">
        <f t="shared" ref="D9:J9" si="0">SUM(D10,D14,D17)</f>
        <v>0</v>
      </c>
      <c r="E9" s="436">
        <f>SUM(E10,E14,E17)</f>
        <v>0</v>
      </c>
      <c r="F9" s="436">
        <f t="shared" si="0"/>
        <v>0</v>
      </c>
      <c r="G9" s="436">
        <f>SUM(G10,G14,G17)</f>
        <v>0</v>
      </c>
      <c r="H9" s="436">
        <f>SUM(H10,H14,H17)</f>
        <v>0</v>
      </c>
      <c r="I9" s="436">
        <f>SUM(I10,I14,I17)</f>
        <v>37</v>
      </c>
      <c r="J9" s="436">
        <f t="shared" si="0"/>
        <v>48142.73</v>
      </c>
      <c r="K9" s="130"/>
    </row>
    <row r="10" spans="1:12">
      <c r="A10" s="437" t="s">
        <v>105</v>
      </c>
      <c r="B10" s="430">
        <f>SUM(B11:B13)</f>
        <v>0</v>
      </c>
      <c r="C10" s="430">
        <f>SUM(C11:C13)</f>
        <v>0</v>
      </c>
      <c r="D10" s="430">
        <f t="shared" ref="D10:J10" si="1">SUM(D11:D13)</f>
        <v>0</v>
      </c>
      <c r="E10" s="430">
        <f>SUM(E11:E13)</f>
        <v>0</v>
      </c>
      <c r="F10" s="430">
        <f t="shared" si="1"/>
        <v>0</v>
      </c>
      <c r="G10" s="430">
        <f>SUM(G11:G13)</f>
        <v>0</v>
      </c>
      <c r="H10" s="430">
        <f>SUM(H11:H13)</f>
        <v>0</v>
      </c>
      <c r="I10" s="430">
        <f>SUM(I11:I13)</f>
        <v>0</v>
      </c>
      <c r="J10" s="430">
        <f t="shared" si="1"/>
        <v>0</v>
      </c>
      <c r="K10" s="130"/>
    </row>
    <row r="11" spans="1:12">
      <c r="A11" s="437" t="s">
        <v>106</v>
      </c>
      <c r="B11" s="438"/>
      <c r="C11" s="438"/>
      <c r="D11" s="438"/>
      <c r="E11" s="438"/>
      <c r="F11" s="438"/>
      <c r="G11" s="438"/>
      <c r="H11" s="438"/>
      <c r="I11" s="438"/>
      <c r="J11" s="438"/>
      <c r="K11" s="130"/>
    </row>
    <row r="12" spans="1:12">
      <c r="A12" s="437" t="s">
        <v>107</v>
      </c>
      <c r="B12" s="438"/>
      <c r="C12" s="438"/>
      <c r="D12" s="438"/>
      <c r="E12" s="438"/>
      <c r="F12" s="438"/>
      <c r="G12" s="438"/>
      <c r="H12" s="438"/>
      <c r="I12" s="438"/>
      <c r="J12" s="438"/>
      <c r="K12" s="130"/>
    </row>
    <row r="13" spans="1:12">
      <c r="A13" s="437" t="s">
        <v>108</v>
      </c>
      <c r="B13" s="438"/>
      <c r="C13" s="438"/>
      <c r="D13" s="438"/>
      <c r="E13" s="438"/>
      <c r="F13" s="438"/>
      <c r="G13" s="438"/>
      <c r="H13" s="438"/>
      <c r="I13" s="438"/>
      <c r="J13" s="438"/>
      <c r="K13" s="130"/>
    </row>
    <row r="14" spans="1:12">
      <c r="A14" s="437" t="s">
        <v>109</v>
      </c>
      <c r="B14" s="430">
        <f>SUM(B15:B16)</f>
        <v>37</v>
      </c>
      <c r="C14" s="430">
        <f>SUM(C15:C16)</f>
        <v>48142.73</v>
      </c>
      <c r="D14" s="430">
        <f t="shared" ref="D14:J14" si="2">SUM(D15:D16)</f>
        <v>0</v>
      </c>
      <c r="E14" s="430">
        <f>SUM(E15:E16)</f>
        <v>0</v>
      </c>
      <c r="F14" s="430">
        <f t="shared" si="2"/>
        <v>0</v>
      </c>
      <c r="G14" s="430">
        <f>SUM(G15:G16)</f>
        <v>0</v>
      </c>
      <c r="H14" s="430">
        <f>SUM(H15:H16)</f>
        <v>0</v>
      </c>
      <c r="I14" s="430">
        <f>SUM(I15:I16)</f>
        <v>37</v>
      </c>
      <c r="J14" s="430">
        <f t="shared" si="2"/>
        <v>48142.73</v>
      </c>
      <c r="K14" s="130"/>
    </row>
    <row r="15" spans="1:12">
      <c r="A15" s="437" t="s">
        <v>110</v>
      </c>
      <c r="B15" s="438">
        <v>1</v>
      </c>
      <c r="C15" s="438">
        <v>14941.76</v>
      </c>
      <c r="D15" s="438"/>
      <c r="E15" s="438"/>
      <c r="F15" s="438"/>
      <c r="G15" s="438"/>
      <c r="H15" s="438"/>
      <c r="I15" s="438">
        <v>1</v>
      </c>
      <c r="J15" s="438">
        <f>C15-H15</f>
        <v>14941.76</v>
      </c>
      <c r="K15" s="130"/>
    </row>
    <row r="16" spans="1:12">
      <c r="A16" s="437" t="s">
        <v>111</v>
      </c>
      <c r="B16" s="438">
        <v>36</v>
      </c>
      <c r="C16" s="438">
        <v>33200.97</v>
      </c>
      <c r="D16" s="438"/>
      <c r="E16" s="438"/>
      <c r="F16" s="438"/>
      <c r="G16" s="438"/>
      <c r="H16" s="438"/>
      <c r="I16" s="438">
        <v>36</v>
      </c>
      <c r="J16" s="438">
        <f>C16+E16-H16</f>
        <v>33200.97</v>
      </c>
      <c r="K16" s="130"/>
    </row>
    <row r="17" spans="1:11">
      <c r="A17" s="437" t="s">
        <v>112</v>
      </c>
      <c r="B17" s="430">
        <f>SUM(B18:B19,B22,B23)</f>
        <v>0</v>
      </c>
      <c r="C17" s="430">
        <f>SUM(C18:C19,C22,C23)</f>
        <v>0</v>
      </c>
      <c r="D17" s="430">
        <f t="shared" ref="D17:J17" si="3">SUM(D18:D19,D22,D23)</f>
        <v>0</v>
      </c>
      <c r="E17" s="430">
        <f>SUM(E18:E19,E22,E23)</f>
        <v>0</v>
      </c>
      <c r="F17" s="430">
        <f t="shared" si="3"/>
        <v>0</v>
      </c>
      <c r="G17" s="430">
        <f>SUM(G18:G19,G22,G23)</f>
        <v>0</v>
      </c>
      <c r="H17" s="430">
        <f>SUM(H18:H19,H22,H23)</f>
        <v>0</v>
      </c>
      <c r="I17" s="430">
        <f>SUM(I18:I19,I22,I23)</f>
        <v>0</v>
      </c>
      <c r="J17" s="430">
        <f t="shared" si="3"/>
        <v>0</v>
      </c>
      <c r="K17" s="130"/>
    </row>
    <row r="18" spans="1:11">
      <c r="A18" s="437" t="s">
        <v>113</v>
      </c>
      <c r="B18" s="438"/>
      <c r="C18" s="438"/>
      <c r="D18" s="438"/>
      <c r="E18" s="438"/>
      <c r="F18" s="438"/>
      <c r="G18" s="438"/>
      <c r="H18" s="438"/>
      <c r="I18" s="438"/>
      <c r="J18" s="438"/>
      <c r="K18" s="130"/>
    </row>
    <row r="19" spans="1:11">
      <c r="A19" s="437" t="s">
        <v>114</v>
      </c>
      <c r="B19" s="430">
        <f>SUM(B20:B21)</f>
        <v>0</v>
      </c>
      <c r="C19" s="430">
        <f>SUM(C20:C21)</f>
        <v>0</v>
      </c>
      <c r="D19" s="430">
        <f t="shared" ref="D19:J19" si="4">SUM(D20:D21)</f>
        <v>0</v>
      </c>
      <c r="E19" s="430">
        <f>SUM(E20:E21)</f>
        <v>0</v>
      </c>
      <c r="F19" s="430">
        <f t="shared" si="4"/>
        <v>0</v>
      </c>
      <c r="G19" s="430">
        <f>SUM(G20:G21)</f>
        <v>0</v>
      </c>
      <c r="H19" s="430">
        <f>SUM(H20:H21)</f>
        <v>0</v>
      </c>
      <c r="I19" s="430">
        <f>SUM(I20:I21)</f>
        <v>0</v>
      </c>
      <c r="J19" s="430">
        <f t="shared" si="4"/>
        <v>0</v>
      </c>
      <c r="K19" s="130"/>
    </row>
    <row r="20" spans="1:11">
      <c r="A20" s="437" t="s">
        <v>115</v>
      </c>
      <c r="B20" s="438"/>
      <c r="C20" s="438"/>
      <c r="D20" s="438"/>
      <c r="E20" s="438"/>
      <c r="F20" s="438"/>
      <c r="G20" s="438"/>
      <c r="H20" s="438"/>
      <c r="I20" s="438"/>
      <c r="J20" s="438"/>
      <c r="K20" s="130"/>
    </row>
    <row r="21" spans="1:11">
      <c r="A21" s="437" t="s">
        <v>116</v>
      </c>
      <c r="B21" s="438"/>
      <c r="C21" s="438"/>
      <c r="D21" s="438"/>
      <c r="E21" s="438"/>
      <c r="F21" s="438"/>
      <c r="G21" s="438"/>
      <c r="H21" s="438"/>
      <c r="I21" s="438"/>
      <c r="J21" s="438"/>
      <c r="K21" s="130"/>
    </row>
    <row r="22" spans="1:11">
      <c r="A22" s="437" t="s">
        <v>117</v>
      </c>
      <c r="B22" s="438"/>
      <c r="C22" s="438"/>
      <c r="D22" s="438"/>
      <c r="E22" s="438"/>
      <c r="F22" s="438"/>
      <c r="G22" s="438"/>
      <c r="H22" s="438"/>
      <c r="I22" s="438"/>
      <c r="J22" s="438"/>
      <c r="K22" s="130"/>
    </row>
    <row r="23" spans="1:11">
      <c r="A23" s="437" t="s">
        <v>118</v>
      </c>
      <c r="B23" s="438"/>
      <c r="C23" s="438"/>
      <c r="D23" s="438"/>
      <c r="E23" s="438"/>
      <c r="F23" s="438"/>
      <c r="G23" s="438"/>
      <c r="H23" s="438"/>
      <c r="I23" s="438"/>
      <c r="J23" s="438"/>
      <c r="K23" s="130"/>
    </row>
    <row r="24" spans="1:11" ht="15">
      <c r="A24" s="60" t="s">
        <v>119</v>
      </c>
      <c r="B24" s="436">
        <f>SUM(B25:B31)</f>
        <v>0</v>
      </c>
      <c r="C24" s="436">
        <f t="shared" ref="C24:J24" si="5">SUM(C25:C31)</f>
        <v>0</v>
      </c>
      <c r="D24" s="436">
        <f t="shared" si="5"/>
        <v>0</v>
      </c>
      <c r="E24" s="436">
        <f t="shared" si="5"/>
        <v>0</v>
      </c>
      <c r="F24" s="436">
        <f t="shared" si="5"/>
        <v>0</v>
      </c>
      <c r="G24" s="436">
        <f t="shared" si="5"/>
        <v>0</v>
      </c>
      <c r="H24" s="436">
        <f t="shared" si="5"/>
        <v>0</v>
      </c>
      <c r="I24" s="436">
        <f t="shared" si="5"/>
        <v>0</v>
      </c>
      <c r="J24" s="436">
        <f t="shared" si="5"/>
        <v>0</v>
      </c>
      <c r="K24" s="130"/>
    </row>
    <row r="25" spans="1:11">
      <c r="A25" s="437" t="s">
        <v>240</v>
      </c>
      <c r="B25" s="438"/>
      <c r="C25" s="438"/>
      <c r="D25" s="438"/>
      <c r="E25" s="438"/>
      <c r="F25" s="438"/>
      <c r="G25" s="438"/>
      <c r="H25" s="438"/>
      <c r="I25" s="438"/>
      <c r="J25" s="438"/>
      <c r="K25" s="130"/>
    </row>
    <row r="26" spans="1:11">
      <c r="A26" s="437" t="s">
        <v>241</v>
      </c>
      <c r="B26" s="438"/>
      <c r="C26" s="438"/>
      <c r="D26" s="438"/>
      <c r="E26" s="438"/>
      <c r="F26" s="438"/>
      <c r="G26" s="438"/>
      <c r="H26" s="438"/>
      <c r="I26" s="438"/>
      <c r="J26" s="438"/>
      <c r="K26" s="130"/>
    </row>
    <row r="27" spans="1:11">
      <c r="A27" s="437" t="s">
        <v>242</v>
      </c>
      <c r="B27" s="438"/>
      <c r="C27" s="438"/>
      <c r="D27" s="438"/>
      <c r="E27" s="438"/>
      <c r="F27" s="438"/>
      <c r="G27" s="438"/>
      <c r="H27" s="438"/>
      <c r="I27" s="438"/>
      <c r="J27" s="438"/>
      <c r="K27" s="130"/>
    </row>
    <row r="28" spans="1:11">
      <c r="A28" s="437" t="s">
        <v>243</v>
      </c>
      <c r="B28" s="438"/>
      <c r="C28" s="438"/>
      <c r="D28" s="438"/>
      <c r="E28" s="438"/>
      <c r="F28" s="438"/>
      <c r="G28" s="438"/>
      <c r="H28" s="438"/>
      <c r="I28" s="438"/>
      <c r="J28" s="438"/>
      <c r="K28" s="130"/>
    </row>
    <row r="29" spans="1:11">
      <c r="A29" s="437" t="s">
        <v>244</v>
      </c>
      <c r="B29" s="438"/>
      <c r="C29" s="438"/>
      <c r="D29" s="438"/>
      <c r="E29" s="438"/>
      <c r="F29" s="438"/>
      <c r="G29" s="438"/>
      <c r="H29" s="438"/>
      <c r="I29" s="438"/>
      <c r="J29" s="438"/>
      <c r="K29" s="130"/>
    </row>
    <row r="30" spans="1:11">
      <c r="A30" s="437" t="s">
        <v>245</v>
      </c>
      <c r="B30" s="438"/>
      <c r="C30" s="438"/>
      <c r="D30" s="438"/>
      <c r="E30" s="438"/>
      <c r="F30" s="438"/>
      <c r="G30" s="438"/>
      <c r="H30" s="438"/>
      <c r="I30" s="438"/>
      <c r="J30" s="438"/>
      <c r="K30" s="130"/>
    </row>
    <row r="31" spans="1:11">
      <c r="A31" s="437" t="s">
        <v>246</v>
      </c>
      <c r="B31" s="438"/>
      <c r="C31" s="438"/>
      <c r="D31" s="438"/>
      <c r="E31" s="438"/>
      <c r="F31" s="438"/>
      <c r="G31" s="438"/>
      <c r="H31" s="438"/>
      <c r="I31" s="438"/>
      <c r="J31" s="438"/>
      <c r="K31" s="130"/>
    </row>
    <row r="32" spans="1:11">
      <c r="A32" s="435" t="s">
        <v>120</v>
      </c>
      <c r="B32" s="436">
        <f>SUM(B33:B35)</f>
        <v>1</v>
      </c>
      <c r="C32" s="436">
        <f>SUM(C33:C35)</f>
        <v>853</v>
      </c>
      <c r="D32" s="436">
        <f t="shared" ref="D32:J32" si="6">SUM(D33:D35)</f>
        <v>0</v>
      </c>
      <c r="E32" s="436">
        <f>SUM(E33:E35)</f>
        <v>0</v>
      </c>
      <c r="F32" s="436">
        <f t="shared" si="6"/>
        <v>0</v>
      </c>
      <c r="G32" s="436">
        <f>SUM(G33:G35)</f>
        <v>0</v>
      </c>
      <c r="H32" s="436">
        <f>SUM(H33:H35)</f>
        <v>0</v>
      </c>
      <c r="I32" s="436">
        <f>SUM(I33:I35)</f>
        <v>1</v>
      </c>
      <c r="J32" s="436">
        <f t="shared" si="6"/>
        <v>853</v>
      </c>
      <c r="K32" s="130"/>
    </row>
    <row r="33" spans="1:11">
      <c r="A33" s="437" t="s">
        <v>247</v>
      </c>
      <c r="B33" s="438"/>
      <c r="C33" s="438"/>
      <c r="D33" s="438"/>
      <c r="E33" s="438"/>
      <c r="F33" s="438"/>
      <c r="G33" s="438"/>
      <c r="H33" s="438"/>
      <c r="I33" s="438"/>
      <c r="J33" s="438"/>
      <c r="K33" s="130"/>
    </row>
    <row r="34" spans="1:11">
      <c r="A34" s="437" t="s">
        <v>248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30"/>
    </row>
    <row r="35" spans="1:11">
      <c r="A35" s="437" t="s">
        <v>490</v>
      </c>
      <c r="B35" s="438">
        <v>1</v>
      </c>
      <c r="C35" s="438">
        <v>853</v>
      </c>
      <c r="D35" s="438"/>
      <c r="E35" s="438"/>
      <c r="F35" s="438"/>
      <c r="G35" s="438"/>
      <c r="H35" s="438"/>
      <c r="I35" s="438">
        <v>1</v>
      </c>
      <c r="J35" s="438">
        <v>853</v>
      </c>
      <c r="K35" s="130"/>
    </row>
    <row r="36" spans="1:11">
      <c r="A36" s="435" t="s">
        <v>121</v>
      </c>
      <c r="B36" s="436">
        <f t="shared" ref="B36:J36" si="7">SUM(B37:B39,B42)</f>
        <v>0</v>
      </c>
      <c r="C36" s="436">
        <f t="shared" si="7"/>
        <v>0</v>
      </c>
      <c r="D36" s="436">
        <f t="shared" si="7"/>
        <v>0</v>
      </c>
      <c r="E36" s="436">
        <f t="shared" si="7"/>
        <v>0</v>
      </c>
      <c r="F36" s="436">
        <f t="shared" si="7"/>
        <v>0</v>
      </c>
      <c r="G36" s="436">
        <f t="shared" si="7"/>
        <v>0</v>
      </c>
      <c r="H36" s="436">
        <f t="shared" si="7"/>
        <v>0</v>
      </c>
      <c r="I36" s="436">
        <f t="shared" si="7"/>
        <v>0</v>
      </c>
      <c r="J36" s="436">
        <f t="shared" si="7"/>
        <v>0</v>
      </c>
      <c r="K36" s="130"/>
    </row>
    <row r="37" spans="1:11">
      <c r="A37" s="437" t="s">
        <v>122</v>
      </c>
      <c r="B37" s="438"/>
      <c r="C37" s="438"/>
      <c r="D37" s="438"/>
      <c r="E37" s="438"/>
      <c r="F37" s="438"/>
      <c r="G37" s="438"/>
      <c r="H37" s="438"/>
      <c r="I37" s="438"/>
      <c r="J37" s="438"/>
      <c r="K37" s="130"/>
    </row>
    <row r="38" spans="1:11">
      <c r="A38" s="437" t="s">
        <v>123</v>
      </c>
      <c r="B38" s="438"/>
      <c r="C38" s="438"/>
      <c r="D38" s="438"/>
      <c r="E38" s="438"/>
      <c r="F38" s="438"/>
      <c r="G38" s="438"/>
      <c r="H38" s="438"/>
      <c r="I38" s="438"/>
      <c r="J38" s="438"/>
      <c r="K38" s="130"/>
    </row>
    <row r="39" spans="1:11">
      <c r="A39" s="437" t="s">
        <v>124</v>
      </c>
      <c r="B39" s="430">
        <f t="shared" ref="B39:J39" si="8">SUM(B40:B41)</f>
        <v>0</v>
      </c>
      <c r="C39" s="430">
        <f t="shared" si="8"/>
        <v>0</v>
      </c>
      <c r="D39" s="430">
        <f t="shared" si="8"/>
        <v>0</v>
      </c>
      <c r="E39" s="430">
        <f t="shared" si="8"/>
        <v>0</v>
      </c>
      <c r="F39" s="430">
        <f t="shared" si="8"/>
        <v>0</v>
      </c>
      <c r="G39" s="430">
        <f t="shared" si="8"/>
        <v>0</v>
      </c>
      <c r="H39" s="430">
        <f t="shared" si="8"/>
        <v>0</v>
      </c>
      <c r="I39" s="430">
        <f t="shared" si="8"/>
        <v>0</v>
      </c>
      <c r="J39" s="430">
        <f t="shared" si="8"/>
        <v>0</v>
      </c>
      <c r="K39" s="130"/>
    </row>
    <row r="40" spans="1:11" ht="22.5">
      <c r="A40" s="437" t="s">
        <v>371</v>
      </c>
      <c r="B40" s="438"/>
      <c r="C40" s="438"/>
      <c r="D40" s="438"/>
      <c r="E40" s="438"/>
      <c r="F40" s="438"/>
      <c r="G40" s="438"/>
      <c r="H40" s="438"/>
      <c r="I40" s="438"/>
      <c r="J40" s="438"/>
      <c r="K40" s="130"/>
    </row>
    <row r="41" spans="1:11">
      <c r="A41" s="437" t="s">
        <v>125</v>
      </c>
      <c r="B41" s="438"/>
      <c r="C41" s="438"/>
      <c r="D41" s="438"/>
      <c r="E41" s="438"/>
      <c r="F41" s="438"/>
      <c r="G41" s="438"/>
      <c r="H41" s="438"/>
      <c r="I41" s="438"/>
      <c r="J41" s="438"/>
      <c r="K41" s="130"/>
    </row>
    <row r="42" spans="1:11">
      <c r="A42" s="437" t="s">
        <v>126</v>
      </c>
      <c r="B42" s="438"/>
      <c r="C42" s="438"/>
      <c r="D42" s="438"/>
      <c r="E42" s="438"/>
      <c r="F42" s="438"/>
      <c r="G42" s="438"/>
      <c r="H42" s="438"/>
      <c r="I42" s="438"/>
      <c r="J42" s="438"/>
      <c r="K42" s="130"/>
    </row>
    <row r="43" spans="1:11">
      <c r="A43" s="439"/>
      <c r="B43" s="439"/>
      <c r="C43" s="439"/>
      <c r="D43" s="439"/>
      <c r="E43" s="439"/>
      <c r="F43" s="439"/>
      <c r="G43" s="439"/>
      <c r="H43" s="439"/>
      <c r="I43" s="439"/>
      <c r="J43" s="439"/>
    </row>
    <row r="44" spans="1:11" s="22" customForma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</row>
    <row r="45" spans="1:11" s="22" customFormat="1">
      <c r="A45" s="441"/>
      <c r="B45" s="440"/>
      <c r="C45" s="440"/>
      <c r="D45" s="440"/>
      <c r="E45" s="440"/>
      <c r="F45" s="440"/>
      <c r="G45" s="440"/>
      <c r="H45" s="440"/>
      <c r="I45" s="440"/>
      <c r="J45" s="440"/>
    </row>
    <row r="46" spans="1:11" s="2" customFormat="1" ht="15">
      <c r="A46" s="442" t="s">
        <v>96</v>
      </c>
      <c r="B46" s="443"/>
      <c r="C46" s="443"/>
      <c r="D46" s="444"/>
      <c r="E46" s="443"/>
      <c r="F46" s="443"/>
      <c r="G46" s="443"/>
      <c r="H46" s="443"/>
      <c r="I46" s="443"/>
      <c r="J46" s="443"/>
    </row>
    <row r="47" spans="1:11" s="2" customFormat="1" ht="15">
      <c r="A47" s="443"/>
      <c r="B47" s="443"/>
      <c r="C47" s="443"/>
      <c r="D47" s="445"/>
      <c r="E47" s="445"/>
      <c r="F47" s="445"/>
      <c r="G47" s="445"/>
      <c r="H47" s="443"/>
      <c r="I47" s="445"/>
      <c r="J47" s="443"/>
    </row>
    <row r="48" spans="1:11" s="2" customFormat="1" ht="15">
      <c r="A48" s="443"/>
      <c r="B48" s="446"/>
      <c r="C48" s="446"/>
      <c r="D48" s="443"/>
      <c r="E48" s="443"/>
      <c r="F48" s="446"/>
      <c r="G48" s="447"/>
      <c r="H48" s="446"/>
      <c r="I48" s="445"/>
      <c r="J48" s="445"/>
    </row>
    <row r="49" spans="1:10" s="2" customFormat="1" ht="15">
      <c r="A49" s="443"/>
      <c r="B49" s="448" t="s">
        <v>249</v>
      </c>
      <c r="C49" s="443"/>
      <c r="D49" s="443"/>
      <c r="E49" s="443"/>
      <c r="F49" s="449" t="s">
        <v>529</v>
      </c>
      <c r="G49" s="450"/>
      <c r="H49" s="443"/>
      <c r="I49" s="445"/>
      <c r="J49" s="445"/>
    </row>
    <row r="50" spans="1:10" s="2" customFormat="1" ht="15">
      <c r="A50" s="443"/>
      <c r="B50" s="451" t="s">
        <v>127</v>
      </c>
      <c r="C50" s="443"/>
      <c r="D50" s="443"/>
      <c r="E50" s="443"/>
      <c r="F50" s="443" t="s">
        <v>250</v>
      </c>
      <c r="G50" s="445"/>
      <c r="H50" s="443"/>
      <c r="I50" s="445"/>
      <c r="J50" s="445"/>
    </row>
    <row r="51" spans="1:10" customFormat="1">
      <c r="A51" s="443"/>
      <c r="B51" s="441"/>
      <c r="C51" s="445"/>
      <c r="D51" s="445"/>
      <c r="E51" s="445"/>
      <c r="F51" s="445"/>
      <c r="G51" s="445"/>
      <c r="H51" s="441"/>
      <c r="I51" s="445"/>
      <c r="J51" s="445"/>
    </row>
    <row r="52" spans="1:10" s="2" customFormat="1" ht="15">
      <c r="A52" s="452"/>
      <c r="B52" s="452"/>
      <c r="C52" s="452"/>
      <c r="D52" s="443"/>
      <c r="E52" s="443"/>
      <c r="F52" s="443"/>
      <c r="G52" s="443"/>
      <c r="H52" s="443"/>
      <c r="I52" s="443"/>
      <c r="J52" s="443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" right="0" top="0.15748031496062992" bottom="0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J35"/>
  <sheetViews>
    <sheetView view="pageBreakPreview" zoomScale="80" zoomScaleNormal="80" zoomScaleSheetLayoutView="80" workbookViewId="0">
      <selection activeCell="I2" sqref="I2:J2"/>
    </sheetView>
  </sheetViews>
  <sheetFormatPr defaultRowHeight="12.75"/>
  <cols>
    <col min="1" max="1" width="6" style="175" customWidth="1"/>
    <col min="2" max="2" width="21.140625" style="175" customWidth="1"/>
    <col min="3" max="3" width="25.140625" style="175" bestFit="1" customWidth="1"/>
    <col min="4" max="4" width="18.42578125" style="175" customWidth="1"/>
    <col min="5" max="5" width="19.5703125" style="175" customWidth="1"/>
    <col min="6" max="6" width="22" style="175" customWidth="1"/>
    <col min="7" max="7" width="25.28515625" style="175" customWidth="1"/>
    <col min="8" max="8" width="18.28515625" style="175" customWidth="1"/>
    <col min="9" max="9" width="17.140625" style="175" customWidth="1"/>
    <col min="10" max="16384" width="9.140625" style="175"/>
  </cols>
  <sheetData>
    <row r="1" spans="1:10" ht="15">
      <c r="A1" s="168" t="s">
        <v>444</v>
      </c>
      <c r="B1" s="168"/>
      <c r="C1" s="169"/>
      <c r="D1" s="169"/>
      <c r="E1" s="169"/>
      <c r="F1" s="169"/>
      <c r="G1" s="169"/>
      <c r="H1" s="169"/>
      <c r="I1" s="315" t="s">
        <v>97</v>
      </c>
    </row>
    <row r="2" spans="1:10" ht="15">
      <c r="A2" s="133" t="s">
        <v>128</v>
      </c>
      <c r="B2" s="133"/>
      <c r="C2" s="169"/>
      <c r="D2" s="169"/>
      <c r="E2" s="169"/>
      <c r="F2" s="169"/>
      <c r="G2" s="169"/>
      <c r="H2" s="169"/>
      <c r="I2" s="544" t="s">
        <v>593</v>
      </c>
      <c r="J2" s="545"/>
    </row>
    <row r="3" spans="1:10" ht="15">
      <c r="A3" s="169"/>
      <c r="B3" s="169"/>
      <c r="C3" s="169"/>
      <c r="D3" s="169"/>
      <c r="E3" s="169"/>
      <c r="F3" s="169"/>
      <c r="G3" s="169"/>
      <c r="H3" s="169"/>
      <c r="I3" s="126"/>
    </row>
    <row r="4" spans="1:10" ht="15">
      <c r="A4" s="104" t="s">
        <v>255</v>
      </c>
      <c r="B4" s="104"/>
      <c r="C4" s="104"/>
      <c r="D4" s="104"/>
      <c r="E4" s="324"/>
      <c r="F4" s="170"/>
      <c r="G4" s="169"/>
      <c r="H4" s="169"/>
      <c r="I4" s="170"/>
    </row>
    <row r="5" spans="1:10" s="329" customFormat="1" ht="15">
      <c r="A5" s="325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325"/>
      <c r="C5" s="326"/>
      <c r="D5" s="326"/>
      <c r="E5" s="326"/>
      <c r="F5" s="327"/>
      <c r="G5" s="328"/>
      <c r="H5" s="328"/>
      <c r="I5" s="327"/>
    </row>
    <row r="6" spans="1:10" ht="13.5">
      <c r="A6" s="127"/>
      <c r="B6" s="127"/>
      <c r="C6" s="330"/>
      <c r="D6" s="330"/>
      <c r="E6" s="330"/>
      <c r="F6" s="169"/>
      <c r="G6" s="169"/>
      <c r="H6" s="169"/>
      <c r="I6" s="169"/>
    </row>
    <row r="7" spans="1:10" ht="60">
      <c r="A7" s="331" t="s">
        <v>64</v>
      </c>
      <c r="B7" s="331" t="s">
        <v>435</v>
      </c>
      <c r="C7" s="332" t="s">
        <v>436</v>
      </c>
      <c r="D7" s="332" t="s">
        <v>437</v>
      </c>
      <c r="E7" s="332" t="s">
        <v>438</v>
      </c>
      <c r="F7" s="332" t="s">
        <v>341</v>
      </c>
      <c r="G7" s="332" t="s">
        <v>439</v>
      </c>
      <c r="H7" s="332" t="s">
        <v>440</v>
      </c>
      <c r="I7" s="332" t="s">
        <v>441</v>
      </c>
    </row>
    <row r="8" spans="1:10" ht="15">
      <c r="A8" s="331">
        <v>1</v>
      </c>
      <c r="B8" s="331">
        <v>2</v>
      </c>
      <c r="C8" s="331">
        <v>3</v>
      </c>
      <c r="D8" s="332">
        <v>4</v>
      </c>
      <c r="E8" s="331">
        <v>5</v>
      </c>
      <c r="F8" s="332">
        <v>6</v>
      </c>
      <c r="G8" s="331">
        <v>7</v>
      </c>
      <c r="H8" s="332">
        <v>8</v>
      </c>
      <c r="I8" s="332">
        <v>9</v>
      </c>
    </row>
    <row r="9" spans="1:10" ht="15">
      <c r="A9" s="333">
        <v>1</v>
      </c>
      <c r="B9" s="333"/>
      <c r="C9" s="334"/>
      <c r="D9" s="334"/>
      <c r="E9" s="334"/>
      <c r="F9" s="334"/>
      <c r="G9" s="334"/>
      <c r="H9" s="334"/>
      <c r="I9" s="334"/>
    </row>
    <row r="10" spans="1:10" ht="15">
      <c r="A10" s="333">
        <v>2</v>
      </c>
      <c r="B10" s="333"/>
      <c r="C10" s="334"/>
      <c r="D10" s="334"/>
      <c r="E10" s="334"/>
      <c r="F10" s="334"/>
      <c r="G10" s="334"/>
      <c r="H10" s="334"/>
      <c r="I10" s="334"/>
    </row>
    <row r="11" spans="1:10" ht="15">
      <c r="A11" s="333">
        <v>3</v>
      </c>
      <c r="B11" s="333"/>
      <c r="C11" s="334"/>
      <c r="D11" s="334"/>
      <c r="E11" s="334"/>
      <c r="F11" s="334"/>
      <c r="G11" s="334"/>
      <c r="H11" s="334"/>
      <c r="I11" s="334"/>
    </row>
    <row r="12" spans="1:10" ht="15">
      <c r="A12" s="333">
        <v>4</v>
      </c>
      <c r="B12" s="333"/>
      <c r="C12" s="334"/>
      <c r="D12" s="334"/>
      <c r="E12" s="334"/>
      <c r="F12" s="334"/>
      <c r="G12" s="334"/>
      <c r="H12" s="334"/>
      <c r="I12" s="334"/>
    </row>
    <row r="13" spans="1:10" ht="15">
      <c r="A13" s="333">
        <v>5</v>
      </c>
      <c r="B13" s="333"/>
      <c r="C13" s="334"/>
      <c r="D13" s="334"/>
      <c r="E13" s="334"/>
      <c r="F13" s="334"/>
      <c r="G13" s="334"/>
      <c r="H13" s="334"/>
      <c r="I13" s="334"/>
    </row>
    <row r="14" spans="1:10" ht="15">
      <c r="A14" s="333">
        <v>6</v>
      </c>
      <c r="B14" s="333"/>
      <c r="C14" s="334"/>
      <c r="D14" s="334"/>
      <c r="E14" s="334"/>
      <c r="F14" s="334"/>
      <c r="G14" s="334"/>
      <c r="H14" s="334"/>
      <c r="I14" s="334"/>
    </row>
    <row r="15" spans="1:10" ht="15">
      <c r="A15" s="333">
        <v>7</v>
      </c>
      <c r="B15" s="333"/>
      <c r="C15" s="334"/>
      <c r="D15" s="334"/>
      <c r="E15" s="334"/>
      <c r="F15" s="334"/>
      <c r="G15" s="334"/>
      <c r="H15" s="334"/>
      <c r="I15" s="334"/>
    </row>
    <row r="16" spans="1:10" ht="15">
      <c r="A16" s="333">
        <v>8</v>
      </c>
      <c r="B16" s="333"/>
      <c r="C16" s="334"/>
      <c r="D16" s="334"/>
      <c r="E16" s="334"/>
      <c r="F16" s="334"/>
      <c r="G16" s="334"/>
      <c r="H16" s="334"/>
      <c r="I16" s="334"/>
    </row>
    <row r="17" spans="1:9" ht="15">
      <c r="A17" s="333">
        <v>9</v>
      </c>
      <c r="B17" s="333"/>
      <c r="C17" s="334"/>
      <c r="D17" s="334"/>
      <c r="E17" s="334"/>
      <c r="F17" s="334"/>
      <c r="G17" s="334"/>
      <c r="H17" s="334"/>
      <c r="I17" s="334"/>
    </row>
    <row r="18" spans="1:9" ht="15">
      <c r="A18" s="333">
        <v>10</v>
      </c>
      <c r="B18" s="333"/>
      <c r="C18" s="334"/>
      <c r="D18" s="334"/>
      <c r="E18" s="334"/>
      <c r="F18" s="334"/>
      <c r="G18" s="334"/>
      <c r="H18" s="334"/>
      <c r="I18" s="334"/>
    </row>
    <row r="19" spans="1:9" ht="15">
      <c r="A19" s="333">
        <v>11</v>
      </c>
      <c r="B19" s="333"/>
      <c r="C19" s="334"/>
      <c r="D19" s="334"/>
      <c r="E19" s="334"/>
      <c r="F19" s="334"/>
      <c r="G19" s="334"/>
      <c r="H19" s="334"/>
      <c r="I19" s="334"/>
    </row>
    <row r="20" spans="1:9" ht="15">
      <c r="A20" s="333">
        <v>12</v>
      </c>
      <c r="B20" s="333"/>
      <c r="C20" s="334"/>
      <c r="D20" s="334"/>
      <c r="E20" s="334"/>
      <c r="F20" s="334"/>
      <c r="G20" s="334"/>
      <c r="H20" s="334"/>
      <c r="I20" s="334"/>
    </row>
    <row r="21" spans="1:9" ht="15">
      <c r="A21" s="333">
        <v>13</v>
      </c>
      <c r="B21" s="333"/>
      <c r="C21" s="334"/>
      <c r="D21" s="334"/>
      <c r="E21" s="334"/>
      <c r="F21" s="334"/>
      <c r="G21" s="334"/>
      <c r="H21" s="334"/>
      <c r="I21" s="334"/>
    </row>
    <row r="22" spans="1:9" ht="15">
      <c r="A22" s="333">
        <v>14</v>
      </c>
      <c r="B22" s="333"/>
      <c r="C22" s="334"/>
      <c r="D22" s="334"/>
      <c r="E22" s="334"/>
      <c r="F22" s="334"/>
      <c r="G22" s="334"/>
      <c r="H22" s="334"/>
      <c r="I22" s="334"/>
    </row>
    <row r="23" spans="1:9" ht="15">
      <c r="A23" s="333">
        <v>15</v>
      </c>
      <c r="B23" s="333"/>
      <c r="C23" s="334"/>
      <c r="D23" s="334"/>
      <c r="E23" s="334"/>
      <c r="F23" s="334"/>
      <c r="G23" s="334"/>
      <c r="H23" s="334"/>
      <c r="I23" s="334"/>
    </row>
    <row r="24" spans="1:9" ht="15">
      <c r="A24" s="333">
        <v>16</v>
      </c>
      <c r="B24" s="333"/>
      <c r="C24" s="334"/>
      <c r="D24" s="334"/>
      <c r="E24" s="334"/>
      <c r="F24" s="334"/>
      <c r="G24" s="334"/>
      <c r="H24" s="334"/>
      <c r="I24" s="334"/>
    </row>
    <row r="25" spans="1:9" ht="15">
      <c r="A25" s="333">
        <v>17</v>
      </c>
      <c r="B25" s="333"/>
      <c r="C25" s="334"/>
      <c r="D25" s="334"/>
      <c r="E25" s="334"/>
      <c r="F25" s="334"/>
      <c r="G25" s="334"/>
      <c r="H25" s="334"/>
      <c r="I25" s="334"/>
    </row>
    <row r="26" spans="1:9" ht="15">
      <c r="A26" s="333">
        <v>18</v>
      </c>
      <c r="B26" s="333"/>
      <c r="C26" s="334"/>
      <c r="D26" s="334"/>
      <c r="E26" s="334"/>
      <c r="F26" s="334"/>
      <c r="G26" s="334"/>
      <c r="H26" s="334"/>
      <c r="I26" s="334"/>
    </row>
    <row r="27" spans="1:9" ht="15">
      <c r="A27" s="333" t="s">
        <v>259</v>
      </c>
      <c r="B27" s="333"/>
      <c r="C27" s="334"/>
      <c r="D27" s="334"/>
      <c r="E27" s="334"/>
      <c r="F27" s="334"/>
      <c r="G27" s="334"/>
      <c r="H27" s="334"/>
      <c r="I27" s="334"/>
    </row>
    <row r="28" spans="1:9">
      <c r="A28" s="171"/>
      <c r="B28" s="171"/>
      <c r="C28" s="171"/>
      <c r="D28" s="171"/>
      <c r="E28" s="171"/>
      <c r="F28" s="171"/>
      <c r="G28" s="171"/>
      <c r="H28" s="171"/>
      <c r="I28" s="171"/>
    </row>
    <row r="29" spans="1:9">
      <c r="A29" s="171"/>
      <c r="B29" s="171"/>
      <c r="C29" s="171"/>
      <c r="D29" s="171"/>
      <c r="E29" s="171"/>
      <c r="F29" s="171"/>
      <c r="G29" s="171"/>
      <c r="H29" s="171"/>
      <c r="I29" s="171"/>
    </row>
    <row r="30" spans="1:9">
      <c r="A30" s="335"/>
      <c r="B30" s="335"/>
      <c r="C30" s="171"/>
      <c r="D30" s="171"/>
      <c r="E30" s="171"/>
      <c r="F30" s="171"/>
      <c r="G30" s="171"/>
      <c r="H30" s="171"/>
      <c r="I30" s="171"/>
    </row>
    <row r="31" spans="1:9" ht="15">
      <c r="A31" s="21"/>
      <c r="B31" s="21"/>
      <c r="C31" s="336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39"/>
      <c r="E32" s="539"/>
      <c r="G32" s="174"/>
      <c r="H32" s="337"/>
    </row>
    <row r="33" spans="3:8" ht="15">
      <c r="C33" s="21"/>
      <c r="D33" s="540" t="s">
        <v>249</v>
      </c>
      <c r="E33" s="540"/>
      <c r="G33" s="541" t="s">
        <v>442</v>
      </c>
      <c r="H33" s="541"/>
    </row>
    <row r="34" spans="3:8" ht="15">
      <c r="C34" s="21"/>
      <c r="D34" s="21"/>
      <c r="E34" s="21"/>
      <c r="G34" s="542"/>
      <c r="H34" s="542"/>
    </row>
    <row r="35" spans="3:8" ht="15">
      <c r="C35" s="21"/>
      <c r="D35" s="543" t="s">
        <v>127</v>
      </c>
      <c r="E35" s="543"/>
      <c r="G35" s="542"/>
      <c r="H35" s="542"/>
    </row>
  </sheetData>
  <mergeCells count="5">
    <mergeCell ref="D32:E32"/>
    <mergeCell ref="D33:E33"/>
    <mergeCell ref="G33:H35"/>
    <mergeCell ref="D35:E35"/>
    <mergeCell ref="I2:J2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4" sqref="K4"/>
    </sheetView>
  </sheetViews>
  <sheetFormatPr defaultRowHeight="12.75"/>
  <cols>
    <col min="1" max="1" width="6.85546875" style="329" customWidth="1"/>
    <col min="2" max="2" width="14.85546875" style="329" customWidth="1"/>
    <col min="3" max="3" width="21.140625" style="329" customWidth="1"/>
    <col min="4" max="5" width="12.7109375" style="329" customWidth="1"/>
    <col min="6" max="6" width="13.42578125" style="329" bestFit="1" customWidth="1"/>
    <col min="7" max="7" width="15.28515625" style="329" customWidth="1"/>
    <col min="8" max="8" width="23.85546875" style="329" customWidth="1"/>
    <col min="9" max="9" width="12.140625" style="329" bestFit="1" customWidth="1"/>
    <col min="10" max="10" width="19" style="329" customWidth="1"/>
    <col min="11" max="11" width="17.7109375" style="329" customWidth="1"/>
    <col min="12" max="16384" width="9.140625" style="329"/>
  </cols>
  <sheetData>
    <row r="1" spans="1:12" s="175" customFormat="1" ht="15">
      <c r="A1" s="168" t="s">
        <v>285</v>
      </c>
      <c r="B1" s="168"/>
      <c r="C1" s="168"/>
      <c r="D1" s="169"/>
      <c r="E1" s="169"/>
      <c r="F1" s="169"/>
      <c r="G1" s="169"/>
      <c r="H1" s="169"/>
      <c r="I1" s="169"/>
      <c r="J1" s="169"/>
      <c r="K1" s="315" t="s">
        <v>97</v>
      </c>
    </row>
    <row r="2" spans="1:12" s="175" customFormat="1" ht="15">
      <c r="A2" s="133" t="s">
        <v>128</v>
      </c>
      <c r="B2" s="133"/>
      <c r="C2" s="133"/>
      <c r="D2" s="169"/>
      <c r="E2" s="169"/>
      <c r="F2" s="169"/>
      <c r="G2" s="169"/>
      <c r="H2" s="169"/>
      <c r="I2" s="169"/>
      <c r="J2" s="183" t="s">
        <v>594</v>
      </c>
      <c r="K2" s="183"/>
    </row>
    <row r="3" spans="1:12" s="175" customFormat="1" ht="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26"/>
      <c r="L3" s="329"/>
    </row>
    <row r="4" spans="1:12" s="175" customFormat="1" ht="15">
      <c r="A4" s="104" t="s">
        <v>255</v>
      </c>
      <c r="B4" s="104"/>
      <c r="C4" s="104"/>
      <c r="D4" s="104"/>
      <c r="E4" s="104"/>
      <c r="F4" s="324"/>
      <c r="G4" s="170"/>
      <c r="H4" s="169"/>
      <c r="I4" s="169"/>
      <c r="J4" s="169"/>
      <c r="K4" s="169"/>
    </row>
    <row r="5" spans="1:12" ht="15">
      <c r="A5" s="325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325"/>
      <c r="C5" s="325"/>
      <c r="D5" s="326"/>
      <c r="E5" s="326"/>
      <c r="F5" s="326"/>
      <c r="G5" s="327"/>
      <c r="H5" s="328"/>
      <c r="I5" s="328"/>
      <c r="J5" s="328"/>
      <c r="K5" s="327"/>
    </row>
    <row r="6" spans="1:12" s="175" customFormat="1" ht="13.5">
      <c r="A6" s="127"/>
      <c r="B6" s="127"/>
      <c r="C6" s="127"/>
      <c r="D6" s="330"/>
      <c r="E6" s="330"/>
      <c r="F6" s="330"/>
      <c r="G6" s="169"/>
      <c r="H6" s="169"/>
      <c r="I6" s="169"/>
      <c r="J6" s="169"/>
      <c r="K6" s="169"/>
    </row>
    <row r="7" spans="1:12" s="175" customFormat="1" ht="60">
      <c r="A7" s="331" t="s">
        <v>64</v>
      </c>
      <c r="B7" s="331" t="s">
        <v>435</v>
      </c>
      <c r="C7" s="331" t="s">
        <v>230</v>
      </c>
      <c r="D7" s="332" t="s">
        <v>227</v>
      </c>
      <c r="E7" s="332" t="s">
        <v>228</v>
      </c>
      <c r="F7" s="332" t="s">
        <v>317</v>
      </c>
      <c r="G7" s="332" t="s">
        <v>229</v>
      </c>
      <c r="H7" s="332" t="s">
        <v>443</v>
      </c>
      <c r="I7" s="332" t="s">
        <v>226</v>
      </c>
      <c r="J7" s="332" t="s">
        <v>440</v>
      </c>
      <c r="K7" s="332" t="s">
        <v>441</v>
      </c>
    </row>
    <row r="8" spans="1:12" s="175" customFormat="1" ht="15">
      <c r="A8" s="331">
        <v>1</v>
      </c>
      <c r="B8" s="331">
        <v>2</v>
      </c>
      <c r="C8" s="331">
        <v>3</v>
      </c>
      <c r="D8" s="332">
        <v>4</v>
      </c>
      <c r="E8" s="331">
        <v>5</v>
      </c>
      <c r="F8" s="332">
        <v>6</v>
      </c>
      <c r="G8" s="331">
        <v>7</v>
      </c>
      <c r="H8" s="332">
        <v>8</v>
      </c>
      <c r="I8" s="331">
        <v>9</v>
      </c>
      <c r="J8" s="331">
        <v>10</v>
      </c>
      <c r="K8" s="332">
        <v>11</v>
      </c>
    </row>
    <row r="9" spans="1:12" s="175" customFormat="1" ht="30">
      <c r="A9" s="333">
        <v>1</v>
      </c>
      <c r="B9" s="333"/>
      <c r="C9" s="333" t="s">
        <v>484</v>
      </c>
      <c r="D9" s="334" t="s">
        <v>485</v>
      </c>
      <c r="E9" s="334" t="s">
        <v>486</v>
      </c>
      <c r="F9" s="334">
        <v>2012</v>
      </c>
      <c r="G9" s="334" t="s">
        <v>487</v>
      </c>
      <c r="H9" s="334">
        <v>14942</v>
      </c>
      <c r="I9" s="334"/>
      <c r="J9" s="334"/>
      <c r="K9" s="334"/>
    </row>
    <row r="10" spans="1:12" s="175" customFormat="1" ht="15">
      <c r="A10" s="333">
        <v>2</v>
      </c>
      <c r="B10" s="333"/>
      <c r="C10" s="333"/>
      <c r="D10" s="334"/>
      <c r="E10" s="334"/>
      <c r="F10" s="334"/>
      <c r="G10" s="334"/>
      <c r="H10" s="334"/>
      <c r="I10" s="334"/>
      <c r="J10" s="334"/>
      <c r="K10" s="334"/>
    </row>
    <row r="11" spans="1:12" s="175" customFormat="1" ht="15">
      <c r="A11" s="333">
        <v>3</v>
      </c>
      <c r="B11" s="333"/>
      <c r="C11" s="333"/>
      <c r="D11" s="334"/>
      <c r="E11" s="334"/>
      <c r="F11" s="334"/>
      <c r="G11" s="334"/>
      <c r="H11" s="334"/>
      <c r="I11" s="334"/>
      <c r="J11" s="334"/>
      <c r="K11" s="334"/>
    </row>
    <row r="12" spans="1:12" s="175" customFormat="1" ht="15">
      <c r="A12" s="333">
        <v>4</v>
      </c>
      <c r="B12" s="333"/>
      <c r="C12" s="333"/>
      <c r="D12" s="334"/>
      <c r="E12" s="334"/>
      <c r="F12" s="334"/>
      <c r="G12" s="334"/>
      <c r="H12" s="334"/>
      <c r="I12" s="334"/>
      <c r="J12" s="334"/>
      <c r="K12" s="334"/>
    </row>
    <row r="13" spans="1:12" s="175" customFormat="1" ht="15">
      <c r="A13" s="333">
        <v>5</v>
      </c>
      <c r="B13" s="333"/>
      <c r="C13" s="333"/>
      <c r="D13" s="334"/>
      <c r="E13" s="334"/>
      <c r="F13" s="334"/>
      <c r="G13" s="334"/>
      <c r="H13" s="334"/>
      <c r="I13" s="334"/>
      <c r="J13" s="334"/>
      <c r="K13" s="334"/>
    </row>
    <row r="14" spans="1:12" s="175" customFormat="1" ht="15">
      <c r="A14" s="333">
        <v>6</v>
      </c>
      <c r="B14" s="333"/>
      <c r="C14" s="333"/>
      <c r="D14" s="334"/>
      <c r="E14" s="334"/>
      <c r="F14" s="334"/>
      <c r="G14" s="334"/>
      <c r="H14" s="334"/>
      <c r="I14" s="334"/>
      <c r="J14" s="334"/>
      <c r="K14" s="334"/>
    </row>
    <row r="15" spans="1:12" s="175" customFormat="1" ht="15">
      <c r="A15" s="333">
        <v>7</v>
      </c>
      <c r="B15" s="333"/>
      <c r="C15" s="333"/>
      <c r="D15" s="334"/>
      <c r="E15" s="334"/>
      <c r="F15" s="334"/>
      <c r="G15" s="334"/>
      <c r="H15" s="334"/>
      <c r="I15" s="334"/>
      <c r="J15" s="334"/>
      <c r="K15" s="334"/>
    </row>
    <row r="16" spans="1:12" s="175" customFormat="1" ht="15">
      <c r="A16" s="333">
        <v>8</v>
      </c>
      <c r="B16" s="333"/>
      <c r="C16" s="333"/>
      <c r="D16" s="334"/>
      <c r="E16" s="334"/>
      <c r="F16" s="334"/>
      <c r="G16" s="334"/>
      <c r="H16" s="334">
        <v>0</v>
      </c>
      <c r="I16" s="334"/>
      <c r="J16" s="334"/>
      <c r="K16" s="334"/>
    </row>
    <row r="17" spans="1:11" s="175" customFormat="1" ht="15">
      <c r="A17" s="333">
        <v>9</v>
      </c>
      <c r="B17" s="333"/>
      <c r="C17" s="333"/>
      <c r="D17" s="334"/>
      <c r="E17" s="334"/>
      <c r="F17" s="334"/>
      <c r="G17" s="334"/>
      <c r="H17" s="334"/>
      <c r="I17" s="334"/>
      <c r="J17" s="334"/>
      <c r="K17" s="334"/>
    </row>
    <row r="18" spans="1:11" s="175" customFormat="1" ht="15">
      <c r="A18" s="333">
        <v>10</v>
      </c>
      <c r="B18" s="333"/>
      <c r="C18" s="333"/>
      <c r="D18" s="334"/>
      <c r="E18" s="334"/>
      <c r="F18" s="334"/>
      <c r="G18" s="334"/>
      <c r="H18" s="334"/>
      <c r="I18" s="334"/>
      <c r="J18" s="334"/>
      <c r="K18" s="334"/>
    </row>
    <row r="19" spans="1:11" s="175" customFormat="1" ht="15">
      <c r="A19" s="333">
        <v>11</v>
      </c>
      <c r="B19" s="333"/>
      <c r="C19" s="333"/>
      <c r="D19" s="334"/>
      <c r="E19" s="334"/>
      <c r="F19" s="334"/>
      <c r="G19" s="334"/>
      <c r="H19" s="334"/>
      <c r="I19" s="334"/>
      <c r="J19" s="334"/>
      <c r="K19" s="334"/>
    </row>
    <row r="20" spans="1:11" s="175" customFormat="1" ht="15">
      <c r="A20" s="333">
        <v>12</v>
      </c>
      <c r="B20" s="333"/>
      <c r="C20" s="333"/>
      <c r="D20" s="334"/>
      <c r="E20" s="334"/>
      <c r="F20" s="334"/>
      <c r="G20" s="334"/>
      <c r="H20" s="334"/>
      <c r="I20" s="334"/>
      <c r="J20" s="334"/>
      <c r="K20" s="334"/>
    </row>
    <row r="21" spans="1:11" s="175" customFormat="1" ht="15">
      <c r="A21" s="333">
        <v>13</v>
      </c>
      <c r="B21" s="333"/>
      <c r="C21" s="333"/>
      <c r="D21" s="334"/>
      <c r="E21" s="334"/>
      <c r="F21" s="334"/>
      <c r="G21" s="334"/>
      <c r="H21" s="334"/>
      <c r="I21" s="334"/>
      <c r="J21" s="334"/>
      <c r="K21" s="334"/>
    </row>
    <row r="22" spans="1:11" s="175" customFormat="1" ht="15">
      <c r="A22" s="333">
        <v>14</v>
      </c>
      <c r="B22" s="333"/>
      <c r="C22" s="333"/>
      <c r="D22" s="334"/>
      <c r="E22" s="334"/>
      <c r="F22" s="334"/>
      <c r="G22" s="334"/>
      <c r="H22" s="334"/>
      <c r="I22" s="334"/>
      <c r="J22" s="334"/>
      <c r="K22" s="334"/>
    </row>
    <row r="23" spans="1:11" s="175" customFormat="1" ht="15">
      <c r="A23" s="333">
        <v>15</v>
      </c>
      <c r="B23" s="333"/>
      <c r="C23" s="333"/>
      <c r="D23" s="334"/>
      <c r="E23" s="334"/>
      <c r="F23" s="334"/>
      <c r="G23" s="334"/>
      <c r="H23" s="334"/>
      <c r="I23" s="334"/>
      <c r="J23" s="334"/>
      <c r="K23" s="334"/>
    </row>
    <row r="24" spans="1:11" s="175" customFormat="1" ht="15">
      <c r="A24" s="333">
        <v>16</v>
      </c>
      <c r="B24" s="333"/>
      <c r="C24" s="333"/>
      <c r="D24" s="334"/>
      <c r="E24" s="334"/>
      <c r="F24" s="334"/>
      <c r="G24" s="334"/>
      <c r="H24" s="334"/>
      <c r="I24" s="334"/>
      <c r="J24" s="334"/>
      <c r="K24" s="334"/>
    </row>
    <row r="25" spans="1:11" s="175" customFormat="1" ht="15">
      <c r="A25" s="333">
        <v>17</v>
      </c>
      <c r="B25" s="333"/>
      <c r="C25" s="333"/>
      <c r="D25" s="334"/>
      <c r="E25" s="334"/>
      <c r="F25" s="334"/>
      <c r="G25" s="334"/>
      <c r="H25" s="334"/>
      <c r="I25" s="334"/>
      <c r="J25" s="334"/>
      <c r="K25" s="334"/>
    </row>
    <row r="26" spans="1:11" s="175" customFormat="1" ht="15">
      <c r="A26" s="333">
        <v>18</v>
      </c>
      <c r="B26" s="333"/>
      <c r="C26" s="333"/>
      <c r="D26" s="334"/>
      <c r="E26" s="334"/>
      <c r="F26" s="334"/>
      <c r="G26" s="334"/>
      <c r="H26" s="334"/>
      <c r="I26" s="334"/>
      <c r="J26" s="334"/>
      <c r="K26" s="334"/>
    </row>
    <row r="27" spans="1:11" s="175" customFormat="1" ht="15">
      <c r="A27" s="333" t="s">
        <v>259</v>
      </c>
      <c r="B27" s="333"/>
      <c r="C27" s="333"/>
      <c r="D27" s="334"/>
      <c r="E27" s="334"/>
      <c r="F27" s="334"/>
      <c r="G27" s="334"/>
      <c r="H27" s="334"/>
      <c r="I27" s="334"/>
      <c r="J27" s="334"/>
      <c r="K27" s="334"/>
    </row>
    <row r="28" spans="1:11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</row>
    <row r="29" spans="1:11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</row>
    <row r="30" spans="1:11">
      <c r="A30" s="339"/>
      <c r="B30" s="339"/>
      <c r="C30" s="339"/>
      <c r="D30" s="338"/>
      <c r="E30" s="338"/>
      <c r="F30" s="338"/>
      <c r="G30" s="338"/>
      <c r="H30" s="338"/>
      <c r="I30" s="338"/>
      <c r="J30" s="338"/>
      <c r="K30" s="338"/>
    </row>
    <row r="31" spans="1:11" ht="15">
      <c r="A31" s="340"/>
      <c r="B31" s="340"/>
      <c r="C31" s="340"/>
      <c r="D31" s="341" t="s">
        <v>96</v>
      </c>
      <c r="E31" s="340"/>
      <c r="F31" s="340"/>
      <c r="G31" s="342"/>
      <c r="H31" s="340"/>
      <c r="I31" s="340"/>
      <c r="J31" s="340"/>
      <c r="K31" s="340"/>
    </row>
    <row r="32" spans="1:11" ht="15">
      <c r="A32" s="340"/>
      <c r="B32" s="340"/>
      <c r="C32" s="340"/>
      <c r="D32" s="340"/>
      <c r="E32" s="343"/>
      <c r="F32" s="340"/>
      <c r="H32" s="343"/>
      <c r="I32" s="343"/>
      <c r="J32" s="344"/>
    </row>
    <row r="33" spans="4:9" ht="15">
      <c r="D33" s="340"/>
      <c r="E33" s="345" t="s">
        <v>249</v>
      </c>
      <c r="F33" s="340"/>
      <c r="H33" s="346" t="s">
        <v>254</v>
      </c>
      <c r="I33" s="346"/>
    </row>
    <row r="34" spans="4:9" ht="15">
      <c r="D34" s="340"/>
      <c r="E34" s="347" t="s">
        <v>127</v>
      </c>
      <c r="F34" s="340"/>
      <c r="H34" s="340" t="s">
        <v>250</v>
      </c>
      <c r="I34" s="340"/>
    </row>
    <row r="35" spans="4:9" ht="15">
      <c r="D35" s="340"/>
      <c r="E35" s="347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14" sqref="I14"/>
    </sheetView>
  </sheetViews>
  <sheetFormatPr defaultRowHeight="12.75"/>
  <cols>
    <col min="1" max="1" width="11.7109375" style="160" customWidth="1"/>
    <col min="2" max="2" width="21.5703125" style="160" customWidth="1"/>
    <col min="3" max="3" width="19.140625" style="160" customWidth="1"/>
    <col min="4" max="4" width="23.7109375" style="160" customWidth="1"/>
    <col min="5" max="6" width="16.5703125" style="160" bestFit="1" customWidth="1"/>
    <col min="7" max="7" width="17" style="160" customWidth="1"/>
    <col min="8" max="8" width="19" style="160" customWidth="1"/>
    <col min="9" max="9" width="24.42578125" style="160" customWidth="1"/>
    <col min="10" max="16384" width="9.140625" style="160"/>
  </cols>
  <sheetData>
    <row r="1" spans="1:13" customFormat="1" ht="15">
      <c r="A1" s="124" t="s">
        <v>385</v>
      </c>
      <c r="B1" s="125"/>
      <c r="C1" s="125"/>
      <c r="D1" s="125"/>
      <c r="E1" s="125"/>
      <c r="F1" s="125"/>
      <c r="G1" s="125"/>
      <c r="H1" s="129"/>
      <c r="I1" s="71" t="s">
        <v>97</v>
      </c>
    </row>
    <row r="2" spans="1:13" customFormat="1" ht="15">
      <c r="A2" s="97" t="s">
        <v>128</v>
      </c>
      <c r="B2" s="125"/>
      <c r="C2" s="125"/>
      <c r="D2" s="125"/>
      <c r="E2" s="125"/>
      <c r="F2" s="125"/>
      <c r="G2" s="125"/>
      <c r="H2" s="129"/>
      <c r="I2" s="544" t="s">
        <v>593</v>
      </c>
      <c r="J2" s="545"/>
    </row>
    <row r="3" spans="1:13" customFormat="1" ht="15">
      <c r="A3" s="125"/>
      <c r="B3" s="125"/>
      <c r="C3" s="125"/>
      <c r="D3" s="125"/>
      <c r="E3" s="125"/>
      <c r="F3" s="125"/>
      <c r="G3" s="125"/>
      <c r="H3" s="126"/>
      <c r="I3" s="126"/>
      <c r="M3" s="160"/>
    </row>
    <row r="4" spans="1:13" customFormat="1" ht="15">
      <c r="A4" s="69" t="e">
        <f>#REF!</f>
        <v>#REF!</v>
      </c>
      <c r="B4" s="69"/>
      <c r="C4" s="69"/>
      <c r="D4" s="125"/>
      <c r="E4" s="125"/>
      <c r="F4" s="125"/>
      <c r="G4" s="125"/>
      <c r="H4" s="125"/>
      <c r="I4" s="131"/>
    </row>
    <row r="5" spans="1:13" ht="15">
      <c r="A5" s="180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73"/>
      <c r="C5" s="73"/>
      <c r="D5" s="182"/>
      <c r="E5" s="182"/>
      <c r="F5" s="182"/>
      <c r="G5" s="182"/>
      <c r="H5" s="182"/>
      <c r="I5" s="181"/>
    </row>
    <row r="6" spans="1:13" customFormat="1" ht="13.5">
      <c r="A6" s="127"/>
      <c r="B6" s="128"/>
      <c r="C6" s="128"/>
      <c r="D6" s="125"/>
      <c r="E6" s="125"/>
      <c r="F6" s="125"/>
      <c r="G6" s="125"/>
      <c r="H6" s="125"/>
      <c r="I6" s="125"/>
    </row>
    <row r="7" spans="1:13" customFormat="1" ht="75">
      <c r="A7" s="132" t="s">
        <v>64</v>
      </c>
      <c r="B7" s="123" t="s">
        <v>342</v>
      </c>
      <c r="C7" s="123" t="s">
        <v>343</v>
      </c>
      <c r="D7" s="123" t="s">
        <v>348</v>
      </c>
      <c r="E7" s="123" t="s">
        <v>349</v>
      </c>
      <c r="F7" s="123" t="s">
        <v>344</v>
      </c>
      <c r="G7" s="123" t="s">
        <v>345</v>
      </c>
      <c r="H7" s="123" t="s">
        <v>356</v>
      </c>
      <c r="I7" s="123" t="s">
        <v>346</v>
      </c>
    </row>
    <row r="8" spans="1:13" customFormat="1" ht="15">
      <c r="A8" s="122">
        <v>1</v>
      </c>
      <c r="B8" s="122">
        <v>2</v>
      </c>
      <c r="C8" s="123">
        <v>3</v>
      </c>
      <c r="D8" s="122">
        <v>6</v>
      </c>
      <c r="E8" s="123">
        <v>7</v>
      </c>
      <c r="F8" s="122">
        <v>8</v>
      </c>
      <c r="G8" s="122">
        <v>9</v>
      </c>
      <c r="H8" s="122">
        <v>10</v>
      </c>
      <c r="I8" s="123">
        <v>11</v>
      </c>
    </row>
    <row r="9" spans="1:13" customFormat="1" ht="60">
      <c r="A9" s="65">
        <v>1</v>
      </c>
      <c r="B9" s="25" t="s">
        <v>488</v>
      </c>
      <c r="C9" s="25"/>
      <c r="D9" s="25">
        <v>3400</v>
      </c>
      <c r="E9" s="25"/>
      <c r="F9" s="179" t="s">
        <v>489</v>
      </c>
      <c r="G9" s="179"/>
      <c r="H9" s="25">
        <v>405007200</v>
      </c>
      <c r="I9" s="25"/>
    </row>
    <row r="10" spans="1:13" customFormat="1" ht="15">
      <c r="A10" s="65">
        <v>2</v>
      </c>
      <c r="B10" s="25"/>
      <c r="C10" s="25"/>
      <c r="D10" s="25"/>
      <c r="E10" s="25"/>
      <c r="F10" s="179"/>
      <c r="G10" s="179"/>
      <c r="H10" s="179"/>
      <c r="I10" s="25"/>
    </row>
    <row r="11" spans="1:13" customFormat="1" ht="15">
      <c r="A11" s="65">
        <v>3</v>
      </c>
      <c r="B11" s="25"/>
      <c r="C11" s="25"/>
      <c r="D11" s="25"/>
      <c r="E11" s="25"/>
      <c r="F11" s="179"/>
      <c r="G11" s="179"/>
      <c r="H11" s="179"/>
      <c r="I11" s="25"/>
      <c r="M11" s="160"/>
    </row>
    <row r="12" spans="1:13" customFormat="1" ht="15">
      <c r="A12" s="65">
        <v>4</v>
      </c>
      <c r="B12" s="25"/>
      <c r="C12" s="25"/>
      <c r="D12" s="25"/>
      <c r="E12" s="25"/>
      <c r="F12" s="179"/>
      <c r="G12" s="179"/>
      <c r="H12" s="179"/>
      <c r="I12" s="25"/>
    </row>
    <row r="13" spans="1:13" customFormat="1" ht="15">
      <c r="A13" s="65">
        <v>5</v>
      </c>
      <c r="B13" s="25"/>
      <c r="C13" s="25"/>
      <c r="D13" s="25"/>
      <c r="E13" s="25"/>
      <c r="F13" s="179"/>
      <c r="G13" s="179"/>
      <c r="H13" s="179"/>
      <c r="I13" s="25"/>
    </row>
    <row r="14" spans="1:13" customFormat="1" ht="15">
      <c r="A14" s="65">
        <v>6</v>
      </c>
      <c r="B14" s="25"/>
      <c r="C14" s="25"/>
      <c r="D14" s="25"/>
      <c r="E14" s="25"/>
      <c r="F14" s="179"/>
      <c r="G14" s="179"/>
      <c r="H14" s="179"/>
      <c r="I14" s="25"/>
    </row>
    <row r="15" spans="1:13" customFormat="1" ht="15">
      <c r="A15" s="65">
        <v>7</v>
      </c>
      <c r="B15" s="25"/>
      <c r="C15" s="25"/>
      <c r="D15" s="25"/>
      <c r="E15" s="25"/>
      <c r="F15" s="179"/>
      <c r="G15" s="179"/>
      <c r="H15" s="179"/>
      <c r="I15" s="25"/>
    </row>
    <row r="16" spans="1:13" customFormat="1" ht="15">
      <c r="A16" s="65">
        <v>8</v>
      </c>
      <c r="B16" s="25"/>
      <c r="C16" s="25"/>
      <c r="D16" s="25"/>
      <c r="E16" s="25"/>
      <c r="F16" s="179"/>
      <c r="G16" s="179"/>
      <c r="H16" s="179"/>
      <c r="I16" s="25"/>
    </row>
    <row r="17" spans="1:9" customFormat="1" ht="15">
      <c r="A17" s="65">
        <v>9</v>
      </c>
      <c r="B17" s="25"/>
      <c r="C17" s="25"/>
      <c r="D17" s="25"/>
      <c r="E17" s="25"/>
      <c r="F17" s="179"/>
      <c r="G17" s="179"/>
      <c r="H17" s="179"/>
      <c r="I17" s="25"/>
    </row>
    <row r="18" spans="1:9" customFormat="1" ht="15">
      <c r="A18" s="65">
        <v>10</v>
      </c>
      <c r="B18" s="25"/>
      <c r="C18" s="25"/>
      <c r="D18" s="25"/>
      <c r="E18" s="25"/>
      <c r="F18" s="179"/>
      <c r="G18" s="179"/>
      <c r="H18" s="179"/>
      <c r="I18" s="25"/>
    </row>
    <row r="19" spans="1:9" customFormat="1" ht="15">
      <c r="A19" s="65">
        <v>11</v>
      </c>
      <c r="B19" s="25"/>
      <c r="C19" s="25"/>
      <c r="D19" s="25"/>
      <c r="E19" s="25"/>
      <c r="F19" s="179"/>
      <c r="G19" s="179"/>
      <c r="H19" s="179"/>
      <c r="I19" s="25"/>
    </row>
    <row r="20" spans="1:9" customFormat="1" ht="15">
      <c r="A20" s="65">
        <v>12</v>
      </c>
      <c r="B20" s="25"/>
      <c r="C20" s="25"/>
      <c r="D20" s="25"/>
      <c r="E20" s="25"/>
      <c r="F20" s="179"/>
      <c r="G20" s="179"/>
      <c r="H20" s="179"/>
      <c r="I20" s="25"/>
    </row>
    <row r="21" spans="1:9" customFormat="1" ht="15">
      <c r="A21" s="65">
        <v>13</v>
      </c>
      <c r="B21" s="25"/>
      <c r="C21" s="25"/>
      <c r="D21" s="25"/>
      <c r="E21" s="25"/>
      <c r="F21" s="179"/>
      <c r="G21" s="179"/>
      <c r="H21" s="179"/>
      <c r="I21" s="25"/>
    </row>
    <row r="22" spans="1:9" customFormat="1" ht="15">
      <c r="A22" s="65">
        <v>14</v>
      </c>
      <c r="B22" s="25"/>
      <c r="C22" s="25"/>
      <c r="D22" s="25"/>
      <c r="E22" s="25"/>
      <c r="F22" s="179"/>
      <c r="G22" s="179"/>
      <c r="H22" s="179"/>
      <c r="I22" s="25"/>
    </row>
    <row r="23" spans="1:9" customFormat="1" ht="15">
      <c r="A23" s="65">
        <v>15</v>
      </c>
      <c r="B23" s="25"/>
      <c r="C23" s="25"/>
      <c r="D23" s="25"/>
      <c r="E23" s="25"/>
      <c r="F23" s="179"/>
      <c r="G23" s="179"/>
      <c r="H23" s="179"/>
      <c r="I23" s="25"/>
    </row>
    <row r="24" spans="1:9" customFormat="1" ht="15">
      <c r="A24" s="65">
        <v>16</v>
      </c>
      <c r="B24" s="25"/>
      <c r="C24" s="25"/>
      <c r="D24" s="25"/>
      <c r="E24" s="25"/>
      <c r="F24" s="179"/>
      <c r="G24" s="179"/>
      <c r="H24" s="179"/>
      <c r="I24" s="25"/>
    </row>
    <row r="25" spans="1:9" customFormat="1" ht="15">
      <c r="A25" s="65">
        <v>17</v>
      </c>
      <c r="B25" s="25"/>
      <c r="C25" s="25"/>
      <c r="D25" s="25"/>
      <c r="E25" s="25"/>
      <c r="F25" s="179"/>
      <c r="G25" s="179"/>
      <c r="H25" s="179"/>
      <c r="I25" s="25"/>
    </row>
    <row r="26" spans="1:9" customFormat="1" ht="15">
      <c r="A26" s="65">
        <v>18</v>
      </c>
      <c r="B26" s="25"/>
      <c r="C26" s="25"/>
      <c r="D26" s="25"/>
      <c r="E26" s="25"/>
      <c r="F26" s="179"/>
      <c r="G26" s="179"/>
      <c r="H26" s="179"/>
      <c r="I26" s="25"/>
    </row>
    <row r="27" spans="1:9" customFormat="1" ht="15">
      <c r="A27" s="65" t="s">
        <v>259</v>
      </c>
      <c r="B27" s="25"/>
      <c r="C27" s="25"/>
      <c r="D27" s="25"/>
      <c r="E27" s="25"/>
      <c r="F27" s="179"/>
      <c r="G27" s="179"/>
      <c r="H27" s="179"/>
      <c r="I27" s="25"/>
    </row>
    <row r="28" spans="1:9">
      <c r="A28" s="184"/>
      <c r="B28" s="184"/>
      <c r="C28" s="184"/>
      <c r="D28" s="184"/>
      <c r="E28" s="184"/>
      <c r="F28" s="184"/>
      <c r="G28" s="184"/>
      <c r="H28" s="184"/>
      <c r="I28" s="184"/>
    </row>
    <row r="29" spans="1:9">
      <c r="A29" s="184"/>
      <c r="B29" s="184"/>
      <c r="C29" s="184"/>
      <c r="D29" s="184"/>
      <c r="E29" s="184"/>
      <c r="F29" s="184"/>
      <c r="G29" s="184"/>
      <c r="H29" s="184"/>
      <c r="I29" s="184"/>
    </row>
    <row r="30" spans="1:9">
      <c r="A30" s="185"/>
      <c r="B30" s="184"/>
      <c r="C30" s="184"/>
      <c r="D30" s="184"/>
      <c r="E30" s="184"/>
      <c r="F30" s="184"/>
      <c r="G30" s="184"/>
      <c r="H30" s="184"/>
      <c r="I30" s="184"/>
    </row>
    <row r="31" spans="1:9" ht="15">
      <c r="A31" s="159"/>
      <c r="B31" s="161" t="s">
        <v>96</v>
      </c>
      <c r="C31" s="159"/>
      <c r="D31" s="159"/>
      <c r="E31" s="162"/>
      <c r="F31" s="159"/>
      <c r="G31" s="159"/>
      <c r="H31" s="159"/>
      <c r="I31" s="159"/>
    </row>
    <row r="32" spans="1:9" ht="15">
      <c r="A32" s="159"/>
      <c r="B32" s="159"/>
      <c r="C32" s="163"/>
      <c r="D32" s="159"/>
      <c r="F32" s="163"/>
      <c r="G32" s="189"/>
    </row>
    <row r="33" spans="2:6" ht="15">
      <c r="B33" s="159"/>
      <c r="C33" s="165" t="s">
        <v>249</v>
      </c>
      <c r="D33" s="159"/>
      <c r="F33" s="166" t="s">
        <v>254</v>
      </c>
    </row>
    <row r="34" spans="2:6" ht="15">
      <c r="B34" s="159"/>
      <c r="C34" s="167" t="s">
        <v>127</v>
      </c>
      <c r="D34" s="159"/>
      <c r="F34" s="159" t="s">
        <v>250</v>
      </c>
    </row>
    <row r="35" spans="2:6" ht="15">
      <c r="B35" s="159"/>
      <c r="C35" s="167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F5" sqref="F5"/>
    </sheetView>
  </sheetViews>
  <sheetFormatPr defaultRowHeight="15"/>
  <cols>
    <col min="1" max="1" width="10" style="159" customWidth="1"/>
    <col min="2" max="2" width="20.28515625" style="159" customWidth="1"/>
    <col min="3" max="3" width="30" style="159" customWidth="1"/>
    <col min="4" max="4" width="29" style="159" customWidth="1"/>
    <col min="5" max="5" width="22.5703125" style="159" customWidth="1"/>
    <col min="6" max="6" width="20" style="159" customWidth="1"/>
    <col min="7" max="7" width="29.28515625" style="159" customWidth="1"/>
    <col min="8" max="8" width="27.140625" style="159" customWidth="1"/>
    <col min="9" max="9" width="26.42578125" style="159" customWidth="1"/>
    <col min="10" max="10" width="0.5703125" style="159" customWidth="1"/>
    <col min="11" max="16384" width="9.140625" style="159"/>
  </cols>
  <sheetData>
    <row r="1" spans="1:10">
      <c r="A1" s="67" t="s">
        <v>357</v>
      </c>
      <c r="B1" s="69"/>
      <c r="C1" s="69"/>
      <c r="D1" s="69"/>
      <c r="E1" s="69"/>
      <c r="F1" s="69"/>
      <c r="G1" s="69"/>
      <c r="H1" s="69"/>
      <c r="I1" s="145" t="s">
        <v>185</v>
      </c>
      <c r="J1" s="146"/>
    </row>
    <row r="2" spans="1:10">
      <c r="A2" s="69" t="s">
        <v>128</v>
      </c>
      <c r="B2" s="69"/>
      <c r="C2" s="69"/>
      <c r="D2" s="69"/>
      <c r="E2" s="69"/>
      <c r="F2" s="69"/>
      <c r="G2" s="69"/>
      <c r="H2" s="69"/>
      <c r="I2" s="280" t="s">
        <v>593</v>
      </c>
      <c r="J2" s="286"/>
    </row>
    <row r="3" spans="1:10">
      <c r="A3" s="69"/>
      <c r="B3" s="69"/>
      <c r="C3" s="69"/>
      <c r="D3" s="69"/>
      <c r="E3" s="69"/>
      <c r="F3" s="69"/>
      <c r="G3" s="69"/>
      <c r="H3" s="69"/>
      <c r="I3" s="95"/>
      <c r="J3" s="146"/>
    </row>
    <row r="4" spans="1:10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6"/>
    </row>
    <row r="5" spans="1:10">
      <c r="A5" s="180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80"/>
      <c r="C5" s="180"/>
      <c r="D5" s="180"/>
      <c r="E5" s="180"/>
      <c r="F5" s="180"/>
      <c r="G5" s="180"/>
      <c r="H5" s="180"/>
      <c r="I5" s="180"/>
      <c r="J5" s="166"/>
    </row>
    <row r="6" spans="1:10">
      <c r="A6" s="70"/>
      <c r="B6" s="69"/>
      <c r="C6" s="69"/>
      <c r="D6" s="69"/>
      <c r="E6" s="69"/>
      <c r="F6" s="69"/>
      <c r="G6" s="69"/>
      <c r="H6" s="69"/>
      <c r="I6" s="69"/>
      <c r="J6" s="96"/>
    </row>
    <row r="7" spans="1:10">
      <c r="A7" s="69"/>
      <c r="B7" s="69"/>
      <c r="C7" s="69"/>
      <c r="D7" s="69"/>
      <c r="E7" s="69"/>
      <c r="F7" s="69"/>
      <c r="G7" s="69"/>
      <c r="H7" s="69"/>
      <c r="I7" s="69"/>
      <c r="J7" s="97"/>
    </row>
    <row r="8" spans="1:10" ht="63.75" customHeight="1">
      <c r="A8" s="147" t="s">
        <v>64</v>
      </c>
      <c r="B8" s="307" t="s">
        <v>339</v>
      </c>
      <c r="C8" s="308" t="s">
        <v>372</v>
      </c>
      <c r="D8" s="308" t="s">
        <v>373</v>
      </c>
      <c r="E8" s="308" t="s">
        <v>340</v>
      </c>
      <c r="F8" s="308" t="s">
        <v>353</v>
      </c>
      <c r="G8" s="308" t="s">
        <v>354</v>
      </c>
      <c r="H8" s="308" t="s">
        <v>374</v>
      </c>
      <c r="I8" s="148" t="s">
        <v>355</v>
      </c>
      <c r="J8" s="97"/>
    </row>
    <row r="9" spans="1:10" ht="18">
      <c r="A9" s="150">
        <v>1</v>
      </c>
      <c r="B9" s="372" t="s">
        <v>499</v>
      </c>
      <c r="C9" s="373" t="s">
        <v>500</v>
      </c>
      <c r="D9" s="373">
        <v>205177057</v>
      </c>
      <c r="E9" s="374" t="s">
        <v>501</v>
      </c>
      <c r="F9" s="375"/>
      <c r="G9" s="375">
        <v>8240.4</v>
      </c>
      <c r="H9" s="376"/>
      <c r="I9" s="405">
        <v>8240.4</v>
      </c>
      <c r="J9" s="97"/>
    </row>
    <row r="10" spans="1:10" ht="18">
      <c r="A10" s="150">
        <v>2</v>
      </c>
      <c r="B10" s="377" t="s">
        <v>502</v>
      </c>
      <c r="C10" s="378" t="s">
        <v>503</v>
      </c>
      <c r="D10" s="378">
        <v>204973742</v>
      </c>
      <c r="E10" s="379" t="s">
        <v>504</v>
      </c>
      <c r="F10" s="380"/>
      <c r="G10" s="380">
        <v>47374.87</v>
      </c>
      <c r="H10" s="376"/>
      <c r="I10" s="406">
        <v>47374.87</v>
      </c>
      <c r="J10" s="97"/>
    </row>
    <row r="11" spans="1:10" ht="18">
      <c r="A11" s="150">
        <v>3</v>
      </c>
      <c r="B11" s="381" t="s">
        <v>505</v>
      </c>
      <c r="C11" s="378" t="s">
        <v>506</v>
      </c>
      <c r="D11" s="378">
        <v>205283637</v>
      </c>
      <c r="E11" s="382" t="s">
        <v>507</v>
      </c>
      <c r="F11" s="380"/>
      <c r="G11" s="380">
        <v>78699.45</v>
      </c>
      <c r="H11" s="376"/>
      <c r="I11" s="406">
        <v>78699.45</v>
      </c>
      <c r="J11" s="97"/>
    </row>
    <row r="12" spans="1:10" ht="18">
      <c r="A12" s="150">
        <v>4</v>
      </c>
      <c r="B12" s="381" t="s">
        <v>508</v>
      </c>
      <c r="C12" s="378" t="s">
        <v>509</v>
      </c>
      <c r="D12" s="378">
        <v>205177057</v>
      </c>
      <c r="E12" s="382" t="s">
        <v>510</v>
      </c>
      <c r="F12" s="380"/>
      <c r="G12" s="380">
        <v>29208.9</v>
      </c>
      <c r="H12" s="376"/>
      <c r="I12" s="406">
        <v>29208.9</v>
      </c>
      <c r="J12" s="97"/>
    </row>
    <row r="13" spans="1:10" ht="18">
      <c r="A13" s="150">
        <v>5</v>
      </c>
      <c r="B13" s="380" t="s">
        <v>511</v>
      </c>
      <c r="C13" s="378" t="s">
        <v>512</v>
      </c>
      <c r="D13" s="378">
        <v>205282905</v>
      </c>
      <c r="E13" s="382" t="s">
        <v>513</v>
      </c>
      <c r="F13" s="380"/>
      <c r="G13" s="380">
        <v>3412.01</v>
      </c>
      <c r="H13" s="376"/>
      <c r="I13" s="406">
        <v>3412.01</v>
      </c>
      <c r="J13" s="97"/>
    </row>
    <row r="14" spans="1:10" ht="18">
      <c r="A14" s="150">
        <v>6</v>
      </c>
      <c r="B14" s="380" t="s">
        <v>514</v>
      </c>
      <c r="C14" s="378" t="s">
        <v>515</v>
      </c>
      <c r="D14" s="383" t="s">
        <v>516</v>
      </c>
      <c r="E14" s="382" t="s">
        <v>517</v>
      </c>
      <c r="F14" s="380"/>
      <c r="G14" s="380">
        <v>84</v>
      </c>
      <c r="H14" s="376"/>
      <c r="I14" s="406">
        <v>84</v>
      </c>
      <c r="J14" s="97"/>
    </row>
    <row r="15" spans="1:10" ht="18">
      <c r="A15" s="150">
        <v>7</v>
      </c>
      <c r="B15" s="380" t="s">
        <v>514</v>
      </c>
      <c r="C15" s="378" t="s">
        <v>518</v>
      </c>
      <c r="D15" s="383" t="s">
        <v>519</v>
      </c>
      <c r="E15" s="382" t="s">
        <v>520</v>
      </c>
      <c r="F15" s="380"/>
      <c r="G15" s="380">
        <v>1112.7</v>
      </c>
      <c r="H15" s="376"/>
      <c r="I15" s="406">
        <v>1112.7</v>
      </c>
      <c r="J15" s="97"/>
    </row>
    <row r="16" spans="1:10" ht="18">
      <c r="A16" s="150">
        <v>8</v>
      </c>
      <c r="B16" s="381">
        <v>41160</v>
      </c>
      <c r="C16" s="378" t="s">
        <v>521</v>
      </c>
      <c r="D16" s="383" t="s">
        <v>522</v>
      </c>
      <c r="E16" s="382" t="s">
        <v>517</v>
      </c>
      <c r="F16" s="380"/>
      <c r="G16" s="380">
        <v>344.03</v>
      </c>
      <c r="H16" s="376"/>
      <c r="I16" s="406">
        <v>344.03</v>
      </c>
      <c r="J16" s="97"/>
    </row>
    <row r="17" spans="1:10" ht="18">
      <c r="A17" s="150">
        <v>9</v>
      </c>
      <c r="B17" s="384"/>
      <c r="C17" s="385"/>
      <c r="D17" s="382" t="s">
        <v>523</v>
      </c>
      <c r="E17" s="382"/>
      <c r="F17" s="380"/>
      <c r="G17" s="380">
        <v>1062.73</v>
      </c>
      <c r="H17" s="376"/>
      <c r="I17" s="406">
        <v>1062.73</v>
      </c>
      <c r="J17" s="97"/>
    </row>
    <row r="18" spans="1:10" ht="18">
      <c r="A18" s="150">
        <v>10</v>
      </c>
      <c r="B18" s="381"/>
      <c r="C18" s="386"/>
      <c r="D18" s="386"/>
      <c r="E18" s="382"/>
      <c r="F18" s="380"/>
      <c r="G18" s="380"/>
      <c r="H18" s="380"/>
      <c r="I18" s="162"/>
      <c r="J18" s="97"/>
    </row>
    <row r="19" spans="1:10" ht="18">
      <c r="A19" s="150">
        <v>11</v>
      </c>
      <c r="B19" s="387"/>
      <c r="C19" s="388"/>
      <c r="D19" s="333"/>
      <c r="E19" s="382"/>
      <c r="F19" s="380"/>
      <c r="G19" s="380"/>
      <c r="H19" s="380"/>
      <c r="I19" s="407"/>
      <c r="J19" s="97"/>
    </row>
    <row r="20" spans="1:10" ht="18">
      <c r="A20" s="150">
        <v>12</v>
      </c>
      <c r="B20" s="387"/>
      <c r="C20" s="386"/>
      <c r="D20" s="333"/>
      <c r="E20" s="382"/>
      <c r="F20" s="380"/>
      <c r="G20" s="380"/>
      <c r="H20" s="380"/>
      <c r="I20" s="407"/>
      <c r="J20" s="97"/>
    </row>
    <row r="21" spans="1:10" ht="18">
      <c r="A21" s="150">
        <v>13</v>
      </c>
      <c r="B21" s="387"/>
      <c r="C21" s="378"/>
      <c r="D21" s="333"/>
      <c r="E21" s="382"/>
      <c r="F21" s="389"/>
      <c r="G21" s="389"/>
      <c r="H21" s="380"/>
      <c r="I21" s="408"/>
      <c r="J21" s="97"/>
    </row>
    <row r="22" spans="1:10" ht="30">
      <c r="A22" s="150">
        <v>14</v>
      </c>
      <c r="C22" s="390" t="s">
        <v>524</v>
      </c>
      <c r="D22" s="378">
        <v>405007200</v>
      </c>
      <c r="E22" s="382" t="s">
        <v>520</v>
      </c>
      <c r="F22" s="391"/>
      <c r="G22" s="392">
        <v>22967.74</v>
      </c>
      <c r="H22" s="378"/>
      <c r="I22" s="409">
        <v>22967.74</v>
      </c>
      <c r="J22" s="97"/>
    </row>
    <row r="23" spans="1:10" ht="18">
      <c r="A23" s="150">
        <v>15</v>
      </c>
      <c r="B23" s="387"/>
      <c r="C23" s="393" t="s">
        <v>525</v>
      </c>
      <c r="D23" s="394" t="s">
        <v>526</v>
      </c>
      <c r="E23" s="376" t="s">
        <v>527</v>
      </c>
      <c r="F23" s="395"/>
      <c r="G23" s="396">
        <v>2583.1999999999998</v>
      </c>
      <c r="H23" s="397"/>
      <c r="I23" s="410">
        <v>2583.1999999999998</v>
      </c>
      <c r="J23" s="97"/>
    </row>
    <row r="24" spans="1:10" ht="18">
      <c r="A24" s="150">
        <v>16</v>
      </c>
      <c r="B24" s="387"/>
      <c r="C24" s="398"/>
      <c r="D24" s="394"/>
      <c r="E24" s="399"/>
      <c r="F24" s="380"/>
      <c r="G24" s="400"/>
      <c r="H24" s="380"/>
      <c r="I24" s="407"/>
      <c r="J24" s="97"/>
    </row>
    <row r="25" spans="1:10">
      <c r="A25" s="150">
        <v>17</v>
      </c>
      <c r="B25" s="172"/>
      <c r="C25" s="401"/>
      <c r="D25" s="401"/>
      <c r="E25" s="150"/>
      <c r="F25" s="154"/>
      <c r="G25" s="402"/>
      <c r="H25" s="154"/>
      <c r="I25" s="404"/>
      <c r="J25" s="97"/>
    </row>
    <row r="26" spans="1:10">
      <c r="A26" s="150">
        <v>18</v>
      </c>
      <c r="B26" s="172"/>
      <c r="C26" s="403"/>
      <c r="D26" s="403"/>
      <c r="E26" s="154"/>
      <c r="F26" s="154"/>
      <c r="G26" s="402"/>
      <c r="H26" s="154"/>
      <c r="I26" s="404"/>
      <c r="J26" s="97"/>
    </row>
    <row r="27" spans="1:10">
      <c r="A27" s="150">
        <v>19</v>
      </c>
      <c r="B27" s="172"/>
      <c r="C27" s="155"/>
      <c r="D27" s="155"/>
      <c r="E27" s="154"/>
      <c r="F27" s="154"/>
      <c r="G27" s="404"/>
      <c r="H27" s="404"/>
      <c r="I27" s="404"/>
      <c r="J27" s="97"/>
    </row>
    <row r="28" spans="1:10">
      <c r="A28" s="150">
        <v>20</v>
      </c>
      <c r="B28" s="172"/>
      <c r="C28" s="155"/>
      <c r="D28" s="155"/>
      <c r="E28" s="154"/>
      <c r="F28" s="154"/>
      <c r="G28" s="154"/>
      <c r="H28" s="154"/>
      <c r="I28" s="404"/>
      <c r="J28" s="97"/>
    </row>
    <row r="29" spans="1:10">
      <c r="A29" s="150">
        <v>21</v>
      </c>
      <c r="B29" s="172"/>
      <c r="C29" s="158"/>
      <c r="D29" s="158"/>
      <c r="E29" s="157"/>
      <c r="F29" s="157"/>
      <c r="G29" s="157"/>
      <c r="H29" s="205"/>
      <c r="I29" s="404"/>
      <c r="J29" s="97"/>
    </row>
    <row r="30" spans="1:10">
      <c r="A30" s="150">
        <v>22</v>
      </c>
      <c r="B30" s="172"/>
      <c r="C30" s="158"/>
      <c r="D30" s="158"/>
      <c r="E30" s="157"/>
      <c r="F30" s="157"/>
      <c r="G30" s="157"/>
      <c r="H30" s="205"/>
      <c r="I30" s="404"/>
      <c r="J30" s="97"/>
    </row>
    <row r="31" spans="1:10">
      <c r="A31" s="150" t="s">
        <v>259</v>
      </c>
      <c r="B31" s="172"/>
      <c r="C31" s="158"/>
      <c r="D31" s="158"/>
      <c r="E31" s="157"/>
      <c r="F31" s="157"/>
      <c r="G31" s="206"/>
      <c r="H31" s="214" t="s">
        <v>365</v>
      </c>
      <c r="I31" s="411">
        <f>SUM(I9:I30)</f>
        <v>195090.03000000003</v>
      </c>
      <c r="J31" s="97"/>
    </row>
    <row r="32" spans="1:10">
      <c r="A32" s="150">
        <v>24</v>
      </c>
      <c r="B32" s="172"/>
      <c r="C32" s="158"/>
      <c r="D32" s="158"/>
      <c r="E32" s="157"/>
      <c r="F32" s="157"/>
      <c r="G32" s="157"/>
      <c r="H32" s="205"/>
      <c r="I32" s="404"/>
      <c r="J32" s="97"/>
    </row>
    <row r="33" spans="1:12">
      <c r="A33" s="150">
        <v>25</v>
      </c>
      <c r="B33" s="172"/>
      <c r="C33" s="158"/>
      <c r="D33" s="158"/>
      <c r="E33" s="157"/>
      <c r="F33" s="157"/>
      <c r="G33" s="157"/>
      <c r="H33" s="205"/>
      <c r="I33" s="404"/>
      <c r="J33" s="97"/>
    </row>
    <row r="34" spans="1:12">
      <c r="I34" s="385"/>
      <c r="J34" s="97"/>
    </row>
    <row r="35" spans="1:12">
      <c r="A35" s="159" t="s">
        <v>386</v>
      </c>
      <c r="J35" s="97"/>
    </row>
    <row r="36" spans="1:12">
      <c r="J36" s="97"/>
    </row>
    <row r="37" spans="1:12">
      <c r="B37" s="161" t="s">
        <v>96</v>
      </c>
      <c r="F37" s="162"/>
      <c r="J37" s="97"/>
    </row>
    <row r="38" spans="1:12">
      <c r="F38" s="160"/>
      <c r="I38" s="160"/>
      <c r="J38" s="97"/>
    </row>
    <row r="39" spans="1:12">
      <c r="C39" s="163"/>
      <c r="F39" s="163"/>
      <c r="G39" s="163"/>
      <c r="H39" s="166"/>
      <c r="I39" s="164"/>
    </row>
    <row r="40" spans="1:12">
      <c r="A40" s="160"/>
      <c r="C40" s="165" t="s">
        <v>249</v>
      </c>
      <c r="F40" s="166" t="s">
        <v>254</v>
      </c>
      <c r="G40" s="165"/>
      <c r="H40" s="165"/>
      <c r="I40" s="164"/>
    </row>
    <row r="41" spans="1:12">
      <c r="A41" s="160"/>
      <c r="C41" s="167" t="s">
        <v>127</v>
      </c>
      <c r="F41" s="159" t="s">
        <v>250</v>
      </c>
      <c r="I41" s="160"/>
    </row>
    <row r="42" spans="1:12">
      <c r="A42" s="160"/>
      <c r="C42" s="167"/>
      <c r="D42" s="160"/>
      <c r="E42" s="160"/>
      <c r="F42" s="160"/>
      <c r="G42" s="167"/>
      <c r="H42" s="167"/>
      <c r="I42" s="160"/>
    </row>
    <row r="43" spans="1:12">
      <c r="J43" s="160"/>
      <c r="K43" s="160"/>
      <c r="L43" s="160"/>
    </row>
    <row r="44" spans="1:12">
      <c r="J44" s="160"/>
      <c r="K44" s="160"/>
      <c r="L44" s="160"/>
    </row>
    <row r="45" spans="1:12">
      <c r="J45" s="160"/>
      <c r="K45" s="160"/>
      <c r="L45" s="160"/>
    </row>
    <row r="46" spans="1:12">
      <c r="J46" s="160"/>
      <c r="K46" s="160"/>
      <c r="L46" s="160"/>
    </row>
    <row r="47" spans="1:12" s="160" customFormat="1" ht="12.75"/>
    <row r="48" spans="1:12" s="160" customFormat="1" ht="12.75"/>
    <row r="49" s="160" customFormat="1" ht="12.75"/>
    <row r="50" s="160" customFormat="1" ht="12.75"/>
    <row r="51" s="160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5:B33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C5" sqref="C5"/>
    </sheetView>
  </sheetViews>
  <sheetFormatPr defaultRowHeight="12.75"/>
  <cols>
    <col min="1" max="1" width="7.28515625" style="175" customWidth="1"/>
    <col min="2" max="2" width="57.28515625" style="175" customWidth="1"/>
    <col min="3" max="3" width="24.140625" style="175" customWidth="1"/>
    <col min="4" max="16384" width="9.140625" style="175"/>
  </cols>
  <sheetData>
    <row r="1" spans="1:4" s="6" customFormat="1" ht="18.75" customHeight="1">
      <c r="A1" s="547" t="s">
        <v>445</v>
      </c>
      <c r="B1" s="547"/>
      <c r="C1" s="315" t="s">
        <v>97</v>
      </c>
    </row>
    <row r="2" spans="1:4" s="6" customFormat="1" ht="15">
      <c r="A2" s="547"/>
      <c r="B2" s="547"/>
      <c r="C2" s="280" t="s">
        <v>593</v>
      </c>
      <c r="D2" s="412"/>
    </row>
    <row r="3" spans="1:4" s="6" customFormat="1" ht="15">
      <c r="A3" s="348" t="s">
        <v>128</v>
      </c>
      <c r="B3" s="313"/>
      <c r="C3" s="314"/>
    </row>
    <row r="4" spans="1:4" s="6" customFormat="1" ht="15">
      <c r="A4" s="104"/>
      <c r="B4" s="313"/>
      <c r="C4" s="314"/>
    </row>
    <row r="5" spans="1:4" s="21" customFormat="1" ht="15">
      <c r="A5" s="548" t="s">
        <v>255</v>
      </c>
      <c r="B5" s="548"/>
      <c r="C5" s="104"/>
    </row>
    <row r="6" spans="1:4" s="21" customFormat="1" ht="15">
      <c r="A6" s="54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549"/>
      <c r="C6" s="104"/>
    </row>
    <row r="7" spans="1:4">
      <c r="A7" s="349"/>
      <c r="B7" s="349"/>
      <c r="C7" s="349"/>
    </row>
    <row r="8" spans="1:4">
      <c r="A8" s="349"/>
      <c r="B8" s="349"/>
      <c r="C8" s="349"/>
    </row>
    <row r="9" spans="1:4" ht="30" customHeight="1">
      <c r="A9" s="350" t="s">
        <v>64</v>
      </c>
      <c r="B9" s="350" t="s">
        <v>11</v>
      </c>
      <c r="C9" s="351" t="s">
        <v>9</v>
      </c>
    </row>
    <row r="10" spans="1:4" ht="15">
      <c r="A10" s="352">
        <v>1</v>
      </c>
      <c r="B10" s="353" t="s">
        <v>57</v>
      </c>
      <c r="C10" s="478">
        <v>165448</v>
      </c>
    </row>
    <row r="11" spans="1:4" ht="15">
      <c r="A11" s="354">
        <v>1.1000000000000001</v>
      </c>
      <c r="B11" s="353" t="s">
        <v>446</v>
      </c>
      <c r="C11" s="479">
        <f>'[2]ფორმა N4'!D39+'[2]ფორმა N5'!D37</f>
        <v>0</v>
      </c>
    </row>
    <row r="12" spans="1:4" ht="15">
      <c r="A12" s="355" t="s">
        <v>30</v>
      </c>
      <c r="B12" s="353" t="s">
        <v>447</v>
      </c>
      <c r="C12" s="479">
        <f>'[2]ფორმა N4'!D40+'[2]ფორმა N5'!D38</f>
        <v>0</v>
      </c>
    </row>
    <row r="13" spans="1:4" ht="15">
      <c r="A13" s="354">
        <v>1.2</v>
      </c>
      <c r="B13" s="353" t="s">
        <v>58</v>
      </c>
      <c r="C13" s="479">
        <v>74566</v>
      </c>
    </row>
    <row r="14" spans="1:4" ht="15">
      <c r="A14" s="354">
        <v>1.3</v>
      </c>
      <c r="B14" s="353" t="s">
        <v>448</v>
      </c>
      <c r="C14" s="479">
        <v>42995</v>
      </c>
    </row>
    <row r="15" spans="1:4" ht="15">
      <c r="A15" s="546"/>
      <c r="B15" s="546"/>
      <c r="C15" s="546"/>
    </row>
    <row r="16" spans="1:4" ht="30" customHeight="1">
      <c r="A16" s="350" t="s">
        <v>64</v>
      </c>
      <c r="B16" s="350" t="s">
        <v>231</v>
      </c>
      <c r="C16" s="351" t="s">
        <v>67</v>
      </c>
    </row>
    <row r="17" spans="1:4" ht="15">
      <c r="A17" s="352">
        <v>2</v>
      </c>
      <c r="B17" s="353" t="s">
        <v>449</v>
      </c>
      <c r="C17" s="480">
        <v>505492.5</v>
      </c>
    </row>
    <row r="18" spans="1:4" ht="15">
      <c r="A18" s="356">
        <v>2.1</v>
      </c>
      <c r="B18" s="353" t="s">
        <v>450</v>
      </c>
      <c r="C18" s="481">
        <v>505492.5</v>
      </c>
    </row>
    <row r="19" spans="1:4" ht="15">
      <c r="A19" s="356">
        <v>2.2000000000000002</v>
      </c>
      <c r="B19" s="353" t="s">
        <v>451</v>
      </c>
      <c r="C19" s="481">
        <v>0</v>
      </c>
    </row>
    <row r="20" spans="1:4" ht="15">
      <c r="A20" s="356">
        <v>2.2999999999999998</v>
      </c>
      <c r="B20" s="353" t="s">
        <v>452</v>
      </c>
      <c r="C20" s="482">
        <v>0</v>
      </c>
    </row>
    <row r="21" spans="1:4" ht="15">
      <c r="A21" s="355" t="s">
        <v>453</v>
      </c>
      <c r="B21" s="357" t="s">
        <v>454</v>
      </c>
      <c r="C21" s="481">
        <v>0</v>
      </c>
    </row>
    <row r="22" spans="1:4" ht="15">
      <c r="A22" s="355" t="s">
        <v>455</v>
      </c>
      <c r="B22" s="357" t="s">
        <v>456</v>
      </c>
      <c r="C22" s="481">
        <v>0</v>
      </c>
    </row>
    <row r="23" spans="1:4" ht="15">
      <c r="A23" s="355" t="s">
        <v>457</v>
      </c>
      <c r="B23" s="357" t="s">
        <v>458</v>
      </c>
      <c r="C23" s="481">
        <v>0</v>
      </c>
    </row>
    <row r="24" spans="1:4" ht="15">
      <c r="A24" s="355" t="s">
        <v>459</v>
      </c>
      <c r="B24" s="357" t="s">
        <v>460</v>
      </c>
      <c r="C24" s="481">
        <v>0</v>
      </c>
    </row>
    <row r="25" spans="1:4" ht="15">
      <c r="A25" s="355" t="s">
        <v>461</v>
      </c>
      <c r="B25" s="357" t="s">
        <v>462</v>
      </c>
      <c r="C25" s="481">
        <v>0</v>
      </c>
    </row>
    <row r="26" spans="1:4" ht="15">
      <c r="A26" s="364"/>
      <c r="B26" s="363"/>
      <c r="C26" s="362"/>
    </row>
    <row r="27" spans="1:4" ht="15">
      <c r="A27" s="364"/>
      <c r="B27" s="363"/>
      <c r="C27" s="362"/>
    </row>
    <row r="28" spans="1:4" ht="15">
      <c r="A28" s="21"/>
      <c r="B28" s="21"/>
      <c r="C28" s="21"/>
      <c r="D28" s="361"/>
    </row>
    <row r="29" spans="1:4" ht="15">
      <c r="A29" s="173" t="s">
        <v>96</v>
      </c>
      <c r="B29" s="21"/>
      <c r="C29" s="21"/>
      <c r="D29" s="361"/>
    </row>
    <row r="30" spans="1:4" ht="15">
      <c r="A30" s="21"/>
      <c r="B30" s="21"/>
      <c r="C30" s="21"/>
      <c r="D30" s="361"/>
    </row>
    <row r="31" spans="1:4" ht="15">
      <c r="A31" s="21"/>
      <c r="B31" s="21"/>
      <c r="C31" s="21"/>
      <c r="D31" s="360"/>
    </row>
    <row r="32" spans="1:4" ht="15">
      <c r="B32" s="173" t="s">
        <v>252</v>
      </c>
      <c r="C32" s="21"/>
      <c r="D32" s="360"/>
    </row>
    <row r="33" spans="2:4" ht="15">
      <c r="B33" s="21" t="s">
        <v>251</v>
      </c>
      <c r="C33" s="21"/>
      <c r="D33" s="360"/>
    </row>
    <row r="34" spans="2:4">
      <c r="B34" s="359" t="s">
        <v>127</v>
      </c>
      <c r="D34" s="35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222</v>
      </c>
    </row>
    <row r="2" spans="1:7" ht="15">
      <c r="A2" s="61">
        <v>40907</v>
      </c>
      <c r="C2" t="s">
        <v>187</v>
      </c>
      <c r="E2" t="s">
        <v>218</v>
      </c>
      <c r="G2" s="63" t="s">
        <v>223</v>
      </c>
    </row>
    <row r="3" spans="1:7" ht="15">
      <c r="A3" s="61">
        <v>40908</v>
      </c>
      <c r="C3" t="s">
        <v>188</v>
      </c>
      <c r="E3" t="s">
        <v>219</v>
      </c>
      <c r="G3" s="63" t="s">
        <v>224</v>
      </c>
    </row>
    <row r="4" spans="1:7" ht="15">
      <c r="A4" s="61">
        <v>40909</v>
      </c>
      <c r="C4" t="s">
        <v>189</v>
      </c>
      <c r="E4" t="s">
        <v>220</v>
      </c>
      <c r="G4" s="63" t="s">
        <v>225</v>
      </c>
    </row>
    <row r="5" spans="1:7">
      <c r="A5" s="61">
        <v>40910</v>
      </c>
      <c r="C5" t="s">
        <v>190</v>
      </c>
      <c r="E5" t="s">
        <v>221</v>
      </c>
    </row>
    <row r="6" spans="1:7">
      <c r="A6" s="61">
        <v>40911</v>
      </c>
      <c r="C6" t="s">
        <v>191</v>
      </c>
    </row>
    <row r="7" spans="1:7">
      <c r="A7" s="61">
        <v>40912</v>
      </c>
      <c r="C7" t="s">
        <v>192</v>
      </c>
    </row>
    <row r="8" spans="1:7">
      <c r="A8" s="61">
        <v>40913</v>
      </c>
      <c r="C8" t="s">
        <v>193</v>
      </c>
    </row>
    <row r="9" spans="1:7">
      <c r="A9" s="61">
        <v>40914</v>
      </c>
      <c r="C9" t="s">
        <v>194</v>
      </c>
    </row>
    <row r="10" spans="1:7">
      <c r="A10" s="61">
        <v>40915</v>
      </c>
      <c r="C10" t="s">
        <v>195</v>
      </c>
    </row>
    <row r="11" spans="1:7">
      <c r="A11" s="61">
        <v>40916</v>
      </c>
      <c r="C11" t="s">
        <v>196</v>
      </c>
    </row>
    <row r="12" spans="1:7">
      <c r="A12" s="61">
        <v>40917</v>
      </c>
      <c r="C12" t="s">
        <v>197</v>
      </c>
    </row>
    <row r="13" spans="1:7">
      <c r="A13" s="61">
        <v>40918</v>
      </c>
      <c r="C13" t="s">
        <v>198</v>
      </c>
    </row>
    <row r="14" spans="1:7">
      <c r="A14" s="61">
        <v>40919</v>
      </c>
      <c r="C14" t="s">
        <v>199</v>
      </c>
    </row>
    <row r="15" spans="1:7">
      <c r="A15" s="61">
        <v>40920</v>
      </c>
      <c r="C15" t="s">
        <v>200</v>
      </c>
    </row>
    <row r="16" spans="1:7">
      <c r="A16" s="61">
        <v>40921</v>
      </c>
      <c r="C16" t="s">
        <v>201</v>
      </c>
    </row>
    <row r="17" spans="1:3">
      <c r="A17" s="61">
        <v>40922</v>
      </c>
      <c r="C17" t="s">
        <v>202</v>
      </c>
    </row>
    <row r="18" spans="1:3">
      <c r="A18" s="61">
        <v>40923</v>
      </c>
      <c r="C18" t="s">
        <v>203</v>
      </c>
    </row>
    <row r="19" spans="1:3">
      <c r="A19" s="61">
        <v>40924</v>
      </c>
      <c r="C19" t="s">
        <v>204</v>
      </c>
    </row>
    <row r="20" spans="1:3">
      <c r="A20" s="61">
        <v>40925</v>
      </c>
      <c r="C20" t="s">
        <v>205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2"/>
  <sheetViews>
    <sheetView topLeftCell="A64" workbookViewId="0">
      <selection activeCell="H99" sqref="H99"/>
    </sheetView>
  </sheetViews>
  <sheetFormatPr defaultRowHeight="12.75"/>
  <cols>
    <col min="1" max="1" width="7" customWidth="1"/>
    <col min="2" max="2" width="22.7109375" customWidth="1"/>
    <col min="3" max="3" width="25" customWidth="1"/>
    <col min="4" max="4" width="23.140625" customWidth="1"/>
    <col min="5" max="5" width="21" customWidth="1"/>
    <col min="6" max="6" width="21.5703125" customWidth="1"/>
    <col min="7" max="7" width="13.140625" customWidth="1"/>
    <col min="8" max="8" width="18.85546875" customWidth="1"/>
  </cols>
  <sheetData>
    <row r="1" spans="1:8" ht="15">
      <c r="A1" s="67" t="s">
        <v>741</v>
      </c>
      <c r="B1" s="69"/>
      <c r="C1" s="69"/>
      <c r="D1" s="69"/>
      <c r="E1" s="69"/>
      <c r="F1" s="69"/>
      <c r="G1" s="71" t="s">
        <v>97</v>
      </c>
      <c r="H1" s="71"/>
    </row>
    <row r="2" spans="1:8" ht="15">
      <c r="A2" s="69" t="s">
        <v>128</v>
      </c>
      <c r="B2" s="69"/>
      <c r="C2" s="69"/>
      <c r="D2" s="69"/>
      <c r="E2" s="69"/>
      <c r="F2" s="69"/>
      <c r="G2" s="550"/>
      <c r="H2" s="550"/>
    </row>
    <row r="3" spans="1:8" ht="15">
      <c r="A3" s="69"/>
      <c r="B3" s="69"/>
      <c r="C3" s="69"/>
      <c r="D3" s="69"/>
      <c r="E3" s="69"/>
      <c r="F3" s="69"/>
      <c r="G3" s="69"/>
      <c r="H3" s="69"/>
    </row>
    <row r="4" spans="1:8" ht="15">
      <c r="A4" s="69" t="s">
        <v>742</v>
      </c>
      <c r="B4" s="69"/>
      <c r="C4" s="69"/>
      <c r="D4" s="69"/>
      <c r="E4" s="69"/>
      <c r="F4" s="69"/>
      <c r="G4" s="69"/>
      <c r="H4" s="69"/>
    </row>
    <row r="5" spans="1:8" ht="15">
      <c r="A5" s="551" t="s">
        <v>743</v>
      </c>
      <c r="B5" s="551"/>
      <c r="C5" s="551"/>
      <c r="D5" s="551"/>
      <c r="E5" s="551"/>
      <c r="F5" s="551"/>
      <c r="G5" s="551"/>
      <c r="H5" s="551"/>
    </row>
    <row r="6" spans="1:8" ht="15">
      <c r="A6" s="552" t="s">
        <v>744</v>
      </c>
      <c r="B6" s="553"/>
      <c r="C6" s="554" t="s">
        <v>745</v>
      </c>
      <c r="D6" s="551"/>
      <c r="E6" s="551"/>
      <c r="F6" s="551"/>
      <c r="G6" s="551"/>
      <c r="H6" s="551"/>
    </row>
    <row r="7" spans="1:8" ht="15">
      <c r="A7" s="552" t="s">
        <v>746</v>
      </c>
      <c r="B7" s="553"/>
      <c r="C7" s="554" t="s">
        <v>480</v>
      </c>
      <c r="D7" s="551"/>
      <c r="E7" s="551"/>
      <c r="F7" s="551"/>
      <c r="G7" s="551"/>
      <c r="H7" s="551"/>
    </row>
    <row r="8" spans="1:8" ht="15">
      <c r="A8" s="552" t="s">
        <v>747</v>
      </c>
      <c r="B8" s="553"/>
      <c r="C8" s="554"/>
      <c r="D8" s="551"/>
      <c r="E8" s="551"/>
      <c r="F8" s="551"/>
      <c r="G8" s="551"/>
      <c r="H8" s="551"/>
    </row>
    <row r="9" spans="1:8" ht="15">
      <c r="A9" s="555" t="s">
        <v>748</v>
      </c>
      <c r="B9" s="556"/>
      <c r="C9" s="557" t="s">
        <v>767</v>
      </c>
      <c r="D9" s="551"/>
      <c r="E9" s="551"/>
      <c r="F9" s="551"/>
      <c r="G9" s="551"/>
      <c r="H9" s="551"/>
    </row>
    <row r="10" spans="1:8" ht="15">
      <c r="A10" s="555" t="s">
        <v>749</v>
      </c>
      <c r="B10" s="556"/>
      <c r="C10" s="558">
        <v>43980</v>
      </c>
      <c r="D10" s="551"/>
      <c r="E10" s="551"/>
      <c r="F10" s="551"/>
      <c r="G10" s="551"/>
      <c r="H10" s="551"/>
    </row>
    <row r="11" spans="1:8" ht="15">
      <c r="A11" s="555" t="s">
        <v>750</v>
      </c>
      <c r="B11" s="556"/>
      <c r="C11" s="559" t="s">
        <v>468</v>
      </c>
      <c r="D11" s="551"/>
      <c r="E11" s="551"/>
      <c r="F11" s="551"/>
      <c r="G11" s="551"/>
      <c r="H11" s="551"/>
    </row>
    <row r="12" spans="1:8" ht="15">
      <c r="A12" s="555" t="s">
        <v>751</v>
      </c>
      <c r="B12" s="556"/>
      <c r="C12" s="554" t="s">
        <v>752</v>
      </c>
      <c r="D12" s="551"/>
      <c r="E12" s="551"/>
      <c r="F12" s="551"/>
      <c r="G12" s="551"/>
      <c r="H12" s="551"/>
    </row>
    <row r="13" spans="1:8" ht="15">
      <c r="A13" s="560" t="s">
        <v>753</v>
      </c>
      <c r="B13" s="561"/>
      <c r="C13" s="557"/>
      <c r="D13" s="551"/>
      <c r="E13" s="551"/>
      <c r="F13" s="551"/>
      <c r="G13" s="551"/>
      <c r="H13" s="551"/>
    </row>
    <row r="14" spans="1:8" ht="15">
      <c r="A14" s="552" t="s">
        <v>754</v>
      </c>
      <c r="B14" s="553"/>
      <c r="C14" s="562"/>
      <c r="D14" s="551"/>
      <c r="E14" s="551"/>
      <c r="F14" s="551"/>
      <c r="G14" s="551"/>
      <c r="H14" s="551"/>
    </row>
    <row r="15" spans="1:8" ht="15">
      <c r="A15" s="551"/>
      <c r="B15" s="551"/>
      <c r="C15" s="551"/>
      <c r="D15" s="551"/>
      <c r="E15" s="551"/>
      <c r="F15" s="551"/>
      <c r="G15" s="551"/>
      <c r="H15" s="551"/>
    </row>
    <row r="16" spans="1:8" ht="15">
      <c r="A16" s="551"/>
      <c r="B16" s="551"/>
      <c r="C16" s="551"/>
      <c r="D16" s="551"/>
      <c r="E16" s="551"/>
      <c r="F16" s="551"/>
      <c r="G16" s="551"/>
      <c r="H16" s="551"/>
    </row>
    <row r="17" spans="1:8" ht="15">
      <c r="A17" s="563" t="s">
        <v>755</v>
      </c>
      <c r="B17" s="551"/>
      <c r="C17" s="551"/>
      <c r="D17" s="551"/>
      <c r="E17" s="551"/>
      <c r="F17" s="551"/>
      <c r="G17" s="551"/>
      <c r="H17" s="551"/>
    </row>
    <row r="18" spans="1:8" ht="15">
      <c r="A18" s="551"/>
      <c r="B18" s="551"/>
      <c r="C18" s="551"/>
      <c r="D18" s="551"/>
      <c r="E18" s="551"/>
      <c r="F18" s="551"/>
      <c r="G18" s="551"/>
      <c r="H18" s="551"/>
    </row>
    <row r="19" spans="1:8" ht="15">
      <c r="A19" s="78" t="s">
        <v>64</v>
      </c>
      <c r="B19" s="78" t="s">
        <v>214</v>
      </c>
      <c r="C19" s="78" t="s">
        <v>307</v>
      </c>
      <c r="D19" s="78" t="s">
        <v>308</v>
      </c>
      <c r="E19" s="78" t="s">
        <v>312</v>
      </c>
      <c r="F19" s="78" t="s">
        <v>315</v>
      </c>
      <c r="G19" s="78" t="s">
        <v>756</v>
      </c>
      <c r="H19" s="78" t="s">
        <v>757</v>
      </c>
    </row>
    <row r="20" spans="1:8" ht="15">
      <c r="A20" s="91">
        <v>1</v>
      </c>
      <c r="B20" s="572" t="s">
        <v>565</v>
      </c>
      <c r="C20" s="564" t="s">
        <v>763</v>
      </c>
      <c r="D20" s="564" t="s">
        <v>564</v>
      </c>
      <c r="E20" s="467" t="s">
        <v>764</v>
      </c>
      <c r="F20" s="467" t="s">
        <v>448</v>
      </c>
      <c r="G20" s="564">
        <v>2000</v>
      </c>
      <c r="H20" s="564"/>
    </row>
    <row r="21" spans="1:8" ht="15">
      <c r="A21" s="91">
        <v>2</v>
      </c>
      <c r="B21" s="572" t="s">
        <v>474</v>
      </c>
      <c r="C21" s="564" t="s">
        <v>472</v>
      </c>
      <c r="D21" s="564" t="s">
        <v>473</v>
      </c>
      <c r="E21" s="467" t="s">
        <v>540</v>
      </c>
      <c r="F21" s="467" t="s">
        <v>448</v>
      </c>
      <c r="G21" s="564">
        <v>1000</v>
      </c>
      <c r="H21" s="564"/>
    </row>
    <row r="22" spans="1:8" ht="15">
      <c r="A22" s="91">
        <v>3</v>
      </c>
      <c r="B22" s="573" t="s">
        <v>498</v>
      </c>
      <c r="C22" s="564" t="s">
        <v>496</v>
      </c>
      <c r="D22" s="564" t="s">
        <v>464</v>
      </c>
      <c r="E22" s="467" t="s">
        <v>768</v>
      </c>
      <c r="F22" s="467" t="s">
        <v>448</v>
      </c>
      <c r="G22" s="564">
        <v>2000</v>
      </c>
      <c r="H22" s="564"/>
    </row>
    <row r="23" spans="1:8" ht="15">
      <c r="A23" s="91">
        <v>4</v>
      </c>
      <c r="B23" s="572" t="s">
        <v>477</v>
      </c>
      <c r="C23" s="564" t="s">
        <v>475</v>
      </c>
      <c r="D23" s="564" t="s">
        <v>476</v>
      </c>
      <c r="E23" s="467" t="s">
        <v>531</v>
      </c>
      <c r="F23" s="467" t="s">
        <v>314</v>
      </c>
      <c r="G23" s="564">
        <v>3000</v>
      </c>
      <c r="H23" s="564"/>
    </row>
    <row r="24" spans="1:8" ht="15">
      <c r="A24" s="91">
        <v>5</v>
      </c>
      <c r="B24" s="573" t="s">
        <v>468</v>
      </c>
      <c r="C24" s="564" t="s">
        <v>466</v>
      </c>
      <c r="D24" s="564" t="s">
        <v>467</v>
      </c>
      <c r="E24" s="467" t="s">
        <v>769</v>
      </c>
      <c r="F24" s="467" t="s">
        <v>314</v>
      </c>
      <c r="G24" s="564">
        <v>5100</v>
      </c>
      <c r="H24" s="564"/>
    </row>
    <row r="25" spans="1:8" ht="15">
      <c r="A25" s="91">
        <v>6</v>
      </c>
      <c r="B25" s="573" t="s">
        <v>554</v>
      </c>
      <c r="C25" s="564" t="s">
        <v>552</v>
      </c>
      <c r="D25" s="477" t="s">
        <v>765</v>
      </c>
      <c r="E25" s="80" t="s">
        <v>770</v>
      </c>
      <c r="F25" s="467" t="s">
        <v>314</v>
      </c>
      <c r="G25" s="564">
        <v>3000</v>
      </c>
      <c r="H25" s="564"/>
    </row>
    <row r="26" spans="1:8" ht="15">
      <c r="A26" s="91">
        <v>7</v>
      </c>
      <c r="B26" s="572" t="s">
        <v>471</v>
      </c>
      <c r="C26" s="564" t="s">
        <v>762</v>
      </c>
      <c r="D26" s="564" t="s">
        <v>470</v>
      </c>
      <c r="E26" s="467" t="s">
        <v>540</v>
      </c>
      <c r="F26" s="467" t="s">
        <v>448</v>
      </c>
      <c r="G26" s="564">
        <v>1500</v>
      </c>
      <c r="H26" s="564"/>
    </row>
    <row r="27" spans="1:8" ht="15">
      <c r="A27" s="91">
        <v>8</v>
      </c>
      <c r="B27" s="572" t="s">
        <v>565</v>
      </c>
      <c r="C27" s="564" t="s">
        <v>549</v>
      </c>
      <c r="D27" s="564" t="s">
        <v>564</v>
      </c>
      <c r="E27" s="467" t="s">
        <v>764</v>
      </c>
      <c r="F27" s="467" t="s">
        <v>448</v>
      </c>
      <c r="G27" s="564">
        <v>2000</v>
      </c>
      <c r="H27" s="564"/>
    </row>
    <row r="28" spans="1:8" ht="15">
      <c r="A28" s="91">
        <v>9</v>
      </c>
      <c r="B28" s="572" t="s">
        <v>539</v>
      </c>
      <c r="C28" s="564" t="s">
        <v>537</v>
      </c>
      <c r="D28" s="477" t="s">
        <v>538</v>
      </c>
      <c r="E28" s="467" t="s">
        <v>531</v>
      </c>
      <c r="F28" s="467" t="s">
        <v>448</v>
      </c>
      <c r="G28" s="564">
        <v>500</v>
      </c>
      <c r="H28" s="564"/>
    </row>
    <row r="29" spans="1:8" ht="15">
      <c r="A29" s="91">
        <v>10</v>
      </c>
      <c r="B29" s="572" t="s">
        <v>474</v>
      </c>
      <c r="C29" s="564" t="s">
        <v>760</v>
      </c>
      <c r="D29" s="564" t="s">
        <v>473</v>
      </c>
      <c r="E29" s="467" t="s">
        <v>540</v>
      </c>
      <c r="F29" s="467" t="s">
        <v>448</v>
      </c>
      <c r="G29" s="564">
        <v>1500</v>
      </c>
      <c r="H29" s="564"/>
    </row>
    <row r="30" spans="1:8" ht="15">
      <c r="A30" s="91">
        <v>11</v>
      </c>
      <c r="B30" s="572" t="s">
        <v>539</v>
      </c>
      <c r="C30" s="564" t="s">
        <v>537</v>
      </c>
      <c r="D30" s="477" t="s">
        <v>538</v>
      </c>
      <c r="E30" s="467" t="s">
        <v>531</v>
      </c>
      <c r="F30" s="467" t="s">
        <v>314</v>
      </c>
      <c r="G30" s="564">
        <v>1500</v>
      </c>
      <c r="H30" s="564"/>
    </row>
    <row r="31" spans="1:8" ht="15">
      <c r="A31" s="91">
        <v>12</v>
      </c>
      <c r="B31" s="573" t="s">
        <v>592</v>
      </c>
      <c r="C31" s="564" t="s">
        <v>590</v>
      </c>
      <c r="D31" s="564" t="s">
        <v>766</v>
      </c>
      <c r="E31" s="467" t="s">
        <v>531</v>
      </c>
      <c r="F31" s="467" t="s">
        <v>314</v>
      </c>
      <c r="G31" s="564">
        <v>2000</v>
      </c>
      <c r="H31" s="564"/>
    </row>
    <row r="32" spans="1:8" ht="15">
      <c r="A32" s="91">
        <v>13</v>
      </c>
      <c r="B32" s="572" t="s">
        <v>477</v>
      </c>
      <c r="C32" s="564" t="s">
        <v>475</v>
      </c>
      <c r="D32" s="564" t="s">
        <v>476</v>
      </c>
      <c r="E32" s="467" t="s">
        <v>531</v>
      </c>
      <c r="F32" s="467" t="s">
        <v>314</v>
      </c>
      <c r="G32" s="477">
        <v>2100</v>
      </c>
      <c r="H32" s="80"/>
    </row>
    <row r="33" spans="1:8" ht="15">
      <c r="A33" s="91">
        <v>14</v>
      </c>
      <c r="B33" s="572" t="s">
        <v>471</v>
      </c>
      <c r="C33" s="564" t="s">
        <v>762</v>
      </c>
      <c r="D33" s="564" t="s">
        <v>470</v>
      </c>
      <c r="E33" s="467" t="s">
        <v>540</v>
      </c>
      <c r="F33" s="467" t="s">
        <v>448</v>
      </c>
      <c r="G33" s="564">
        <v>1000</v>
      </c>
      <c r="H33" s="80"/>
    </row>
    <row r="34" spans="1:8" ht="15">
      <c r="A34" s="91">
        <v>15</v>
      </c>
      <c r="B34" s="572" t="s">
        <v>471</v>
      </c>
      <c r="C34" s="564" t="s">
        <v>762</v>
      </c>
      <c r="D34" s="564" t="s">
        <v>470</v>
      </c>
      <c r="E34" s="467" t="s">
        <v>540</v>
      </c>
      <c r="F34" s="467" t="s">
        <v>314</v>
      </c>
      <c r="G34" s="564">
        <v>1700</v>
      </c>
      <c r="H34" s="80"/>
    </row>
    <row r="35" spans="1:8" ht="15">
      <c r="A35" s="91">
        <v>16</v>
      </c>
      <c r="B35" s="572" t="s">
        <v>468</v>
      </c>
      <c r="C35" s="564" t="s">
        <v>466</v>
      </c>
      <c r="D35" s="564" t="s">
        <v>467</v>
      </c>
      <c r="E35" s="467" t="s">
        <v>769</v>
      </c>
      <c r="F35" s="467" t="s">
        <v>448</v>
      </c>
      <c r="G35" s="564">
        <v>1000</v>
      </c>
    </row>
    <row r="36" spans="1:8" ht="15">
      <c r="A36" s="91">
        <v>17</v>
      </c>
      <c r="B36" s="572" t="s">
        <v>554</v>
      </c>
      <c r="C36" s="564" t="s">
        <v>552</v>
      </c>
      <c r="D36" s="564" t="s">
        <v>467</v>
      </c>
      <c r="E36" s="80" t="s">
        <v>770</v>
      </c>
      <c r="F36" s="467" t="s">
        <v>314</v>
      </c>
      <c r="G36" s="564">
        <v>2580</v>
      </c>
      <c r="H36" s="564"/>
    </row>
    <row r="37" spans="1:8" ht="15">
      <c r="A37" s="91">
        <v>18</v>
      </c>
      <c r="B37" s="572" t="s">
        <v>468</v>
      </c>
      <c r="C37" s="564" t="s">
        <v>466</v>
      </c>
      <c r="D37" s="564" t="s">
        <v>467</v>
      </c>
      <c r="E37" s="467" t="s">
        <v>769</v>
      </c>
      <c r="F37" s="467" t="s">
        <v>314</v>
      </c>
      <c r="G37" s="564">
        <v>2000</v>
      </c>
      <c r="H37" s="80"/>
    </row>
    <row r="38" spans="1:8" ht="15">
      <c r="A38" s="91">
        <v>19</v>
      </c>
      <c r="B38" s="572" t="s">
        <v>468</v>
      </c>
      <c r="C38" s="564" t="s">
        <v>466</v>
      </c>
      <c r="D38" s="564" t="s">
        <v>467</v>
      </c>
      <c r="E38" s="467" t="s">
        <v>769</v>
      </c>
      <c r="F38" s="467" t="s">
        <v>448</v>
      </c>
      <c r="G38" s="564">
        <v>1000</v>
      </c>
    </row>
    <row r="39" spans="1:8" ht="15">
      <c r="A39" s="91">
        <v>20</v>
      </c>
      <c r="B39" s="573" t="s">
        <v>498</v>
      </c>
      <c r="C39" s="564" t="s">
        <v>496</v>
      </c>
      <c r="D39" s="564" t="s">
        <v>464</v>
      </c>
      <c r="E39" s="467" t="s">
        <v>768</v>
      </c>
      <c r="F39" s="467" t="s">
        <v>448</v>
      </c>
      <c r="G39" s="564">
        <v>2500</v>
      </c>
      <c r="H39" s="80"/>
    </row>
    <row r="40" spans="1:8" ht="15">
      <c r="A40" s="91">
        <v>21</v>
      </c>
      <c r="B40" s="497" t="s">
        <v>595</v>
      </c>
      <c r="C40" s="498" t="s">
        <v>603</v>
      </c>
      <c r="D40" s="498" t="s">
        <v>604</v>
      </c>
      <c r="E40" s="467" t="s">
        <v>758</v>
      </c>
      <c r="F40" s="467" t="s">
        <v>314</v>
      </c>
      <c r="G40" s="564">
        <v>80</v>
      </c>
    </row>
    <row r="41" spans="1:8" ht="15">
      <c r="A41" s="91">
        <v>22</v>
      </c>
      <c r="B41" s="497" t="s">
        <v>596</v>
      </c>
      <c r="C41" s="498" t="s">
        <v>605</v>
      </c>
      <c r="D41" s="498" t="s">
        <v>606</v>
      </c>
      <c r="E41" s="467" t="s">
        <v>759</v>
      </c>
      <c r="F41" s="467" t="s">
        <v>759</v>
      </c>
      <c r="G41" s="564">
        <v>80</v>
      </c>
      <c r="H41" s="564"/>
    </row>
    <row r="42" spans="1:8" ht="15">
      <c r="A42" s="91">
        <v>23</v>
      </c>
      <c r="B42" s="497">
        <v>62007014358</v>
      </c>
      <c r="C42" s="498" t="s">
        <v>563</v>
      </c>
      <c r="D42" s="498" t="s">
        <v>607</v>
      </c>
      <c r="E42" s="467" t="s">
        <v>759</v>
      </c>
      <c r="F42" s="467" t="s">
        <v>759</v>
      </c>
      <c r="G42" s="564">
        <v>80</v>
      </c>
      <c r="H42" s="564"/>
    </row>
    <row r="43" spans="1:8" ht="15">
      <c r="A43" s="91">
        <v>24</v>
      </c>
      <c r="B43" s="497" t="s">
        <v>597</v>
      </c>
      <c r="C43" s="498" t="s">
        <v>549</v>
      </c>
      <c r="D43" s="498" t="s">
        <v>608</v>
      </c>
      <c r="E43" s="467" t="s">
        <v>759</v>
      </c>
      <c r="F43" s="467" t="s">
        <v>759</v>
      </c>
      <c r="G43" s="564">
        <v>80</v>
      </c>
      <c r="H43" s="564"/>
    </row>
    <row r="44" spans="1:8" ht="15">
      <c r="A44" s="91">
        <v>25</v>
      </c>
      <c r="B44" s="497" t="s">
        <v>598</v>
      </c>
      <c r="C44" s="498" t="s">
        <v>609</v>
      </c>
      <c r="D44" s="498" t="s">
        <v>610</v>
      </c>
      <c r="E44" s="467" t="s">
        <v>759</v>
      </c>
      <c r="F44" s="467" t="s">
        <v>759</v>
      </c>
      <c r="G44" s="564">
        <v>80</v>
      </c>
      <c r="H44" s="564"/>
    </row>
    <row r="45" spans="1:8" ht="15">
      <c r="A45" s="91">
        <v>26</v>
      </c>
      <c r="B45" s="497" t="s">
        <v>599</v>
      </c>
      <c r="C45" s="498" t="s">
        <v>611</v>
      </c>
      <c r="D45" s="498" t="s">
        <v>612</v>
      </c>
      <c r="E45" s="467" t="s">
        <v>759</v>
      </c>
      <c r="F45" s="467" t="s">
        <v>759</v>
      </c>
      <c r="G45" s="564">
        <v>80</v>
      </c>
      <c r="H45" s="564"/>
    </row>
    <row r="46" spans="1:8" ht="15">
      <c r="A46" s="91">
        <v>27</v>
      </c>
      <c r="B46" s="497" t="s">
        <v>600</v>
      </c>
      <c r="C46" s="498" t="s">
        <v>613</v>
      </c>
      <c r="D46" s="498" t="s">
        <v>614</v>
      </c>
      <c r="E46" s="467" t="s">
        <v>759</v>
      </c>
      <c r="F46" s="467" t="s">
        <v>759</v>
      </c>
      <c r="G46" s="564">
        <v>80</v>
      </c>
      <c r="H46" s="564"/>
    </row>
    <row r="47" spans="1:8" ht="15">
      <c r="A47" s="91">
        <v>28</v>
      </c>
      <c r="B47" s="497" t="s">
        <v>601</v>
      </c>
      <c r="C47" s="498" t="s">
        <v>615</v>
      </c>
      <c r="D47" s="498" t="s">
        <v>614</v>
      </c>
      <c r="E47" s="467" t="s">
        <v>759</v>
      </c>
      <c r="F47" s="467" t="s">
        <v>759</v>
      </c>
      <c r="G47" s="564">
        <v>80</v>
      </c>
      <c r="H47" s="564"/>
    </row>
    <row r="48" spans="1:8" ht="15">
      <c r="A48" s="91">
        <v>29</v>
      </c>
      <c r="B48" s="497">
        <v>62007012228</v>
      </c>
      <c r="C48" s="498" t="s">
        <v>616</v>
      </c>
      <c r="D48" s="498" t="s">
        <v>617</v>
      </c>
      <c r="E48" s="467" t="s">
        <v>759</v>
      </c>
      <c r="F48" s="467" t="s">
        <v>759</v>
      </c>
      <c r="G48" s="564">
        <v>80</v>
      </c>
      <c r="H48" s="564"/>
    </row>
    <row r="49" spans="1:8" ht="15">
      <c r="A49" s="91">
        <v>30</v>
      </c>
      <c r="B49" s="497">
        <v>43001016347</v>
      </c>
      <c r="C49" s="498" t="s">
        <v>618</v>
      </c>
      <c r="D49" s="498" t="s">
        <v>619</v>
      </c>
      <c r="E49" s="467" t="s">
        <v>759</v>
      </c>
      <c r="F49" s="467" t="s">
        <v>759</v>
      </c>
      <c r="G49" s="564">
        <v>80</v>
      </c>
      <c r="H49" s="83"/>
    </row>
    <row r="50" spans="1:8" ht="15">
      <c r="A50" s="91">
        <v>31</v>
      </c>
      <c r="B50" s="497" t="s">
        <v>602</v>
      </c>
      <c r="C50" s="498" t="s">
        <v>620</v>
      </c>
      <c r="D50" s="498" t="s">
        <v>614</v>
      </c>
      <c r="E50" s="467" t="s">
        <v>759</v>
      </c>
      <c r="F50" s="467" t="s">
        <v>759</v>
      </c>
      <c r="G50" s="564">
        <v>80</v>
      </c>
      <c r="H50" s="83"/>
    </row>
    <row r="51" spans="1:8" ht="15">
      <c r="A51" s="91">
        <v>32</v>
      </c>
      <c r="B51" s="497">
        <v>33001069230</v>
      </c>
      <c r="C51" s="498" t="s">
        <v>630</v>
      </c>
      <c r="D51" s="498" t="s">
        <v>631</v>
      </c>
      <c r="E51" s="467" t="s">
        <v>759</v>
      </c>
      <c r="F51" s="467" t="s">
        <v>759</v>
      </c>
      <c r="G51" s="564">
        <v>80</v>
      </c>
      <c r="H51" s="83"/>
    </row>
    <row r="52" spans="1:8" ht="15">
      <c r="A52" s="91">
        <v>33</v>
      </c>
      <c r="B52" s="497" t="s">
        <v>621</v>
      </c>
      <c r="C52" s="498" t="s">
        <v>632</v>
      </c>
      <c r="D52" s="498" t="s">
        <v>614</v>
      </c>
      <c r="E52" s="467" t="s">
        <v>759</v>
      </c>
      <c r="F52" s="467" t="s">
        <v>759</v>
      </c>
      <c r="G52" s="564">
        <v>80</v>
      </c>
      <c r="H52" s="510"/>
    </row>
    <row r="53" spans="1:8" ht="15">
      <c r="A53" s="91">
        <v>34</v>
      </c>
      <c r="B53" s="497" t="s">
        <v>622</v>
      </c>
      <c r="C53" s="498" t="s">
        <v>549</v>
      </c>
      <c r="D53" s="498" t="s">
        <v>633</v>
      </c>
      <c r="E53" s="467" t="s">
        <v>759</v>
      </c>
      <c r="F53" s="467" t="s">
        <v>759</v>
      </c>
      <c r="G53" s="564">
        <v>80</v>
      </c>
      <c r="H53" s="510"/>
    </row>
    <row r="54" spans="1:8" ht="15">
      <c r="A54" s="91">
        <v>35</v>
      </c>
      <c r="B54" s="497">
        <v>62002001028</v>
      </c>
      <c r="C54" s="498" t="s">
        <v>634</v>
      </c>
      <c r="D54" s="498" t="s">
        <v>635</v>
      </c>
      <c r="E54" s="467" t="s">
        <v>759</v>
      </c>
      <c r="F54" s="467" t="s">
        <v>759</v>
      </c>
      <c r="G54" s="564">
        <v>80</v>
      </c>
      <c r="H54" s="510"/>
    </row>
    <row r="55" spans="1:8" ht="15">
      <c r="A55" s="91">
        <v>36</v>
      </c>
      <c r="B55" s="497">
        <v>62002001966</v>
      </c>
      <c r="C55" s="498" t="s">
        <v>636</v>
      </c>
      <c r="D55" s="498" t="s">
        <v>612</v>
      </c>
      <c r="E55" s="467" t="s">
        <v>759</v>
      </c>
      <c r="F55" s="467" t="s">
        <v>759</v>
      </c>
      <c r="G55" s="564">
        <v>80</v>
      </c>
      <c r="H55" s="510"/>
    </row>
    <row r="56" spans="1:8" ht="15">
      <c r="A56" s="91">
        <v>37</v>
      </c>
      <c r="B56" s="497">
        <v>33001019316</v>
      </c>
      <c r="C56" s="498" t="s">
        <v>637</v>
      </c>
      <c r="D56" s="498" t="s">
        <v>631</v>
      </c>
      <c r="E56" s="467" t="s">
        <v>759</v>
      </c>
      <c r="F56" s="467" t="s">
        <v>759</v>
      </c>
      <c r="G56" s="564">
        <v>80</v>
      </c>
      <c r="H56" s="510"/>
    </row>
    <row r="57" spans="1:8" ht="15">
      <c r="A57" s="91">
        <v>38</v>
      </c>
      <c r="B57" s="497" t="s">
        <v>623</v>
      </c>
      <c r="C57" s="498" t="s">
        <v>638</v>
      </c>
      <c r="D57" s="498" t="s">
        <v>639</v>
      </c>
      <c r="E57" s="467" t="s">
        <v>759</v>
      </c>
      <c r="F57" s="467" t="s">
        <v>759</v>
      </c>
      <c r="G57" s="564">
        <v>80</v>
      </c>
      <c r="H57" s="510"/>
    </row>
    <row r="58" spans="1:8" ht="15">
      <c r="A58" s="91">
        <v>39</v>
      </c>
      <c r="B58" s="497" t="s">
        <v>624</v>
      </c>
      <c r="C58" s="498" t="s">
        <v>640</v>
      </c>
      <c r="D58" s="498" t="s">
        <v>641</v>
      </c>
      <c r="E58" s="467" t="s">
        <v>759</v>
      </c>
      <c r="F58" s="467" t="s">
        <v>759</v>
      </c>
      <c r="G58" s="564">
        <v>80</v>
      </c>
      <c r="H58" s="510"/>
    </row>
    <row r="59" spans="1:8" ht="15">
      <c r="A59" s="91">
        <v>40</v>
      </c>
      <c r="B59" s="497">
        <v>33001000298</v>
      </c>
      <c r="C59" s="498" t="s">
        <v>642</v>
      </c>
      <c r="D59" s="498" t="s">
        <v>643</v>
      </c>
      <c r="E59" s="467" t="s">
        <v>759</v>
      </c>
      <c r="F59" s="467" t="s">
        <v>759</v>
      </c>
      <c r="G59" s="564">
        <v>80</v>
      </c>
      <c r="H59" s="554"/>
    </row>
    <row r="60" spans="1:8" ht="15">
      <c r="A60" s="91">
        <v>41</v>
      </c>
      <c r="B60" s="497">
        <v>33001080064</v>
      </c>
      <c r="C60" s="498" t="s">
        <v>644</v>
      </c>
      <c r="D60" s="498" t="s">
        <v>645</v>
      </c>
      <c r="E60" s="467" t="s">
        <v>759</v>
      </c>
      <c r="F60" s="467" t="s">
        <v>759</v>
      </c>
      <c r="G60" s="564">
        <v>80</v>
      </c>
      <c r="H60" s="554"/>
    </row>
    <row r="61" spans="1:8" ht="15">
      <c r="A61" s="91">
        <v>42</v>
      </c>
      <c r="B61" s="497">
        <v>33001081169</v>
      </c>
      <c r="C61" s="498" t="s">
        <v>646</v>
      </c>
      <c r="D61" s="498" t="s">
        <v>645</v>
      </c>
      <c r="E61" s="467" t="s">
        <v>759</v>
      </c>
      <c r="F61" s="467" t="s">
        <v>759</v>
      </c>
      <c r="G61" s="564">
        <v>80</v>
      </c>
      <c r="H61" s="554"/>
    </row>
    <row r="62" spans="1:8" ht="15">
      <c r="A62" s="91">
        <v>43</v>
      </c>
      <c r="B62" s="497">
        <v>60001136836</v>
      </c>
      <c r="C62" s="498" t="s">
        <v>647</v>
      </c>
      <c r="D62" s="498" t="s">
        <v>648</v>
      </c>
      <c r="E62" s="467" t="s">
        <v>759</v>
      </c>
      <c r="F62" s="467" t="s">
        <v>759</v>
      </c>
      <c r="G62" s="564">
        <v>80</v>
      </c>
      <c r="H62" s="510"/>
    </row>
    <row r="63" spans="1:8" ht="15">
      <c r="A63" s="91">
        <v>44</v>
      </c>
      <c r="B63" s="497">
        <v>62001036993</v>
      </c>
      <c r="C63" s="498" t="s">
        <v>649</v>
      </c>
      <c r="D63" s="498" t="s">
        <v>650</v>
      </c>
      <c r="E63" s="467" t="s">
        <v>759</v>
      </c>
      <c r="F63" s="467" t="s">
        <v>759</v>
      </c>
      <c r="G63" s="564">
        <v>80</v>
      </c>
      <c r="H63" s="510"/>
    </row>
    <row r="64" spans="1:8" ht="15">
      <c r="A64" s="91">
        <v>45</v>
      </c>
      <c r="B64" s="497">
        <v>62004022088</v>
      </c>
      <c r="C64" s="498" t="s">
        <v>651</v>
      </c>
      <c r="D64" s="498" t="s">
        <v>652</v>
      </c>
      <c r="E64" s="467" t="s">
        <v>759</v>
      </c>
      <c r="F64" s="467" t="s">
        <v>759</v>
      </c>
      <c r="G64" s="564">
        <v>80</v>
      </c>
      <c r="H64" s="510"/>
    </row>
    <row r="65" spans="1:8" ht="15">
      <c r="A65" s="91">
        <v>46</v>
      </c>
      <c r="B65" s="497" t="s">
        <v>625</v>
      </c>
      <c r="C65" s="498" t="s">
        <v>653</v>
      </c>
      <c r="D65" s="498" t="s">
        <v>654</v>
      </c>
      <c r="E65" s="467" t="s">
        <v>759</v>
      </c>
      <c r="F65" s="467" t="s">
        <v>759</v>
      </c>
      <c r="G65" s="564">
        <v>80</v>
      </c>
      <c r="H65" s="510"/>
    </row>
    <row r="66" spans="1:8" ht="15">
      <c r="A66" s="91">
        <v>47</v>
      </c>
      <c r="B66" s="497" t="s">
        <v>626</v>
      </c>
      <c r="C66" s="498" t="s">
        <v>655</v>
      </c>
      <c r="D66" s="498" t="s">
        <v>656</v>
      </c>
      <c r="E66" s="467" t="s">
        <v>759</v>
      </c>
      <c r="F66" s="467" t="s">
        <v>759</v>
      </c>
      <c r="G66" s="564">
        <v>80</v>
      </c>
      <c r="H66" s="510"/>
    </row>
    <row r="67" spans="1:8" ht="15">
      <c r="A67" s="91">
        <v>48</v>
      </c>
      <c r="B67" s="497" t="s">
        <v>627</v>
      </c>
      <c r="C67" s="498" t="s">
        <v>657</v>
      </c>
      <c r="D67" s="498" t="s">
        <v>658</v>
      </c>
      <c r="E67" s="467" t="s">
        <v>759</v>
      </c>
      <c r="F67" s="467" t="s">
        <v>759</v>
      </c>
      <c r="G67" s="564">
        <v>80</v>
      </c>
      <c r="H67" s="510"/>
    </row>
    <row r="68" spans="1:8" ht="15">
      <c r="A68" s="91">
        <v>49</v>
      </c>
      <c r="B68" s="497" t="s">
        <v>628</v>
      </c>
      <c r="C68" s="498" t="s">
        <v>659</v>
      </c>
      <c r="D68" s="498" t="s">
        <v>654</v>
      </c>
      <c r="E68" s="467" t="s">
        <v>759</v>
      </c>
      <c r="F68" s="467" t="s">
        <v>759</v>
      </c>
      <c r="G68" s="564">
        <v>80</v>
      </c>
      <c r="H68" s="510"/>
    </row>
    <row r="69" spans="1:8" ht="15">
      <c r="A69" s="91">
        <v>50</v>
      </c>
      <c r="B69" s="497">
        <v>29001009162</v>
      </c>
      <c r="C69" s="498" t="s">
        <v>660</v>
      </c>
      <c r="D69" s="498" t="s">
        <v>661</v>
      </c>
      <c r="E69" s="467" t="s">
        <v>759</v>
      </c>
      <c r="F69" s="467" t="s">
        <v>759</v>
      </c>
      <c r="G69" s="564">
        <v>80</v>
      </c>
      <c r="H69" s="510"/>
    </row>
    <row r="70" spans="1:8" ht="15">
      <c r="A70" s="91">
        <v>51</v>
      </c>
      <c r="B70" s="497">
        <v>35001046175</v>
      </c>
      <c r="C70" s="498" t="s">
        <v>662</v>
      </c>
      <c r="D70" s="498" t="s">
        <v>663</v>
      </c>
      <c r="E70" s="467" t="s">
        <v>759</v>
      </c>
      <c r="F70" s="467" t="s">
        <v>759</v>
      </c>
      <c r="G70" s="564">
        <v>80</v>
      </c>
      <c r="H70" s="510"/>
    </row>
    <row r="71" spans="1:8" ht="15">
      <c r="A71" s="91">
        <v>52</v>
      </c>
      <c r="B71" s="497">
        <v>35001040415</v>
      </c>
      <c r="C71" s="498" t="s">
        <v>664</v>
      </c>
      <c r="D71" s="498" t="s">
        <v>665</v>
      </c>
      <c r="E71" s="467" t="s">
        <v>759</v>
      </c>
      <c r="F71" s="467" t="s">
        <v>759</v>
      </c>
      <c r="G71" s="564">
        <v>80</v>
      </c>
      <c r="H71" s="510"/>
    </row>
    <row r="72" spans="1:8" ht="15">
      <c r="A72" s="91">
        <v>53</v>
      </c>
      <c r="B72" s="497">
        <v>12002000527</v>
      </c>
      <c r="C72" s="498" t="s">
        <v>666</v>
      </c>
      <c r="D72" s="498" t="s">
        <v>667</v>
      </c>
      <c r="E72" s="467" t="s">
        <v>759</v>
      </c>
      <c r="F72" s="467" t="s">
        <v>759</v>
      </c>
      <c r="G72" s="564">
        <v>80</v>
      </c>
      <c r="H72" s="510"/>
    </row>
    <row r="73" spans="1:8" ht="15">
      <c r="A73" s="91">
        <v>54</v>
      </c>
      <c r="B73" s="497">
        <v>61010016749</v>
      </c>
      <c r="C73" s="498" t="s">
        <v>668</v>
      </c>
      <c r="D73" s="498" t="s">
        <v>669</v>
      </c>
      <c r="E73" s="467" t="s">
        <v>759</v>
      </c>
      <c r="F73" s="467" t="s">
        <v>759</v>
      </c>
      <c r="G73" s="564">
        <v>80</v>
      </c>
      <c r="H73" s="510"/>
    </row>
    <row r="74" spans="1:8" ht="15">
      <c r="A74" s="91">
        <v>55</v>
      </c>
      <c r="B74" s="497">
        <v>35001064491</v>
      </c>
      <c r="C74" s="498" t="s">
        <v>670</v>
      </c>
      <c r="D74" s="498" t="s">
        <v>671</v>
      </c>
      <c r="E74" s="467" t="s">
        <v>759</v>
      </c>
      <c r="F74" s="467" t="s">
        <v>759</v>
      </c>
      <c r="G74" s="564">
        <v>80</v>
      </c>
      <c r="H74" s="510"/>
    </row>
    <row r="75" spans="1:8" ht="15">
      <c r="A75" s="91">
        <v>56</v>
      </c>
      <c r="B75" s="497">
        <v>20001016850</v>
      </c>
      <c r="C75" s="498" t="s">
        <v>672</v>
      </c>
      <c r="D75" s="498" t="s">
        <v>673</v>
      </c>
      <c r="E75" s="467" t="s">
        <v>759</v>
      </c>
      <c r="F75" s="467" t="s">
        <v>759</v>
      </c>
      <c r="G75" s="566">
        <v>80</v>
      </c>
      <c r="H75" s="510"/>
    </row>
    <row r="76" spans="1:8" ht="15">
      <c r="A76" s="91">
        <v>57</v>
      </c>
      <c r="B76" s="497">
        <v>20001007301</v>
      </c>
      <c r="C76" s="498" t="s">
        <v>674</v>
      </c>
      <c r="D76" s="498" t="s">
        <v>675</v>
      </c>
      <c r="E76" s="467" t="s">
        <v>759</v>
      </c>
      <c r="F76" s="467" t="s">
        <v>759</v>
      </c>
      <c r="G76" s="566">
        <v>80</v>
      </c>
      <c r="H76" s="510"/>
    </row>
    <row r="77" spans="1:8" ht="15">
      <c r="A77" s="91">
        <v>58</v>
      </c>
      <c r="B77" s="497">
        <v>20001018639</v>
      </c>
      <c r="C77" s="498" t="s">
        <v>676</v>
      </c>
      <c r="D77" s="498" t="s">
        <v>677</v>
      </c>
      <c r="E77" s="467" t="s">
        <v>759</v>
      </c>
      <c r="F77" s="467" t="s">
        <v>759</v>
      </c>
      <c r="G77" s="566">
        <v>80</v>
      </c>
      <c r="H77" s="510"/>
    </row>
    <row r="78" spans="1:8" ht="15">
      <c r="A78" s="91">
        <v>59</v>
      </c>
      <c r="B78" s="497">
        <v>20001001119</v>
      </c>
      <c r="C78" s="498" t="s">
        <v>674</v>
      </c>
      <c r="D78" s="498" t="s">
        <v>678</v>
      </c>
      <c r="E78" s="467" t="s">
        <v>759</v>
      </c>
      <c r="F78" s="467" t="s">
        <v>759</v>
      </c>
      <c r="G78" s="566">
        <v>80</v>
      </c>
      <c r="H78" s="510"/>
    </row>
    <row r="79" spans="1:8" ht="15">
      <c r="A79" s="91">
        <v>60</v>
      </c>
      <c r="B79" s="497">
        <v>20001050829</v>
      </c>
      <c r="C79" s="498" t="s">
        <v>630</v>
      </c>
      <c r="D79" s="498" t="s">
        <v>679</v>
      </c>
      <c r="E79" s="467" t="s">
        <v>759</v>
      </c>
      <c r="F79" s="467" t="s">
        <v>759</v>
      </c>
      <c r="G79" s="566">
        <v>80</v>
      </c>
      <c r="H79" s="510"/>
    </row>
    <row r="80" spans="1:8" ht="15">
      <c r="A80" s="91">
        <v>61</v>
      </c>
      <c r="B80" s="497">
        <v>57001051444</v>
      </c>
      <c r="C80" s="498" t="s">
        <v>533</v>
      </c>
      <c r="D80" s="498" t="s">
        <v>680</v>
      </c>
      <c r="E80" s="467" t="s">
        <v>759</v>
      </c>
      <c r="F80" s="467" t="s">
        <v>759</v>
      </c>
      <c r="G80" s="566">
        <v>80</v>
      </c>
      <c r="H80" s="510"/>
    </row>
    <row r="81" spans="1:8" ht="15">
      <c r="A81" s="91">
        <v>62</v>
      </c>
      <c r="B81" s="497" t="s">
        <v>629</v>
      </c>
      <c r="C81" s="498" t="s">
        <v>681</v>
      </c>
      <c r="D81" s="498" t="s">
        <v>682</v>
      </c>
      <c r="E81" s="467" t="s">
        <v>759</v>
      </c>
      <c r="F81" s="467" t="s">
        <v>759</v>
      </c>
      <c r="G81" s="566">
        <v>80</v>
      </c>
      <c r="H81" s="510"/>
    </row>
    <row r="82" spans="1:8" ht="15">
      <c r="A82" s="91">
        <v>63</v>
      </c>
      <c r="B82" s="574" t="s">
        <v>474</v>
      </c>
      <c r="C82" s="575" t="s">
        <v>760</v>
      </c>
      <c r="D82" s="575" t="s">
        <v>473</v>
      </c>
      <c r="E82" s="565"/>
      <c r="F82" s="567" t="s">
        <v>448</v>
      </c>
      <c r="G82" s="567">
        <v>1000</v>
      </c>
      <c r="H82" s="510"/>
    </row>
    <row r="83" spans="1:8" ht="15">
      <c r="A83" s="91">
        <v>64</v>
      </c>
      <c r="B83" s="574" t="s">
        <v>471</v>
      </c>
      <c r="C83" s="575" t="s">
        <v>469</v>
      </c>
      <c r="D83" s="575" t="s">
        <v>470</v>
      </c>
      <c r="E83" s="565"/>
      <c r="F83" s="567" t="s">
        <v>448</v>
      </c>
      <c r="G83" s="567">
        <v>640</v>
      </c>
      <c r="H83" s="510"/>
    </row>
    <row r="84" spans="1:8">
      <c r="H84" s="510"/>
    </row>
    <row r="85" spans="1:8" ht="15">
      <c r="A85" s="568"/>
      <c r="B85" s="568"/>
      <c r="C85" s="568"/>
      <c r="D85" s="568"/>
      <c r="E85" s="568"/>
      <c r="F85" s="567" t="s">
        <v>365</v>
      </c>
      <c r="G85" s="569">
        <f>SUM(G20:G84)</f>
        <v>43980</v>
      </c>
      <c r="H85" s="510"/>
    </row>
    <row r="88" spans="1:8" ht="15">
      <c r="A88" s="551" t="s">
        <v>761</v>
      </c>
      <c r="B88" s="551"/>
      <c r="C88" s="551"/>
      <c r="D88" s="551"/>
      <c r="E88" s="551"/>
      <c r="F88" s="563"/>
      <c r="G88" s="551"/>
      <c r="H88" s="551"/>
    </row>
    <row r="89" spans="1:8" ht="15">
      <c r="B89" s="161" t="s">
        <v>96</v>
      </c>
      <c r="H89" s="551"/>
    </row>
    <row r="90" spans="1:8" ht="15">
      <c r="A90" s="551"/>
      <c r="B90" s="570"/>
      <c r="C90" s="165" t="s">
        <v>249</v>
      </c>
      <c r="D90" s="159"/>
      <c r="E90" s="571"/>
      <c r="F90" s="166" t="s">
        <v>254</v>
      </c>
      <c r="G90" s="551"/>
      <c r="H90" s="551"/>
    </row>
    <row r="91" spans="1:8" ht="15">
      <c r="A91" s="551"/>
      <c r="C91" s="167" t="s">
        <v>127</v>
      </c>
      <c r="D91" s="159"/>
      <c r="E91" s="571"/>
      <c r="F91" s="159" t="s">
        <v>250</v>
      </c>
      <c r="G91" s="551"/>
      <c r="H91" s="551"/>
    </row>
    <row r="92" spans="1:8" ht="15">
      <c r="A92" s="551"/>
      <c r="B92" s="159"/>
    </row>
  </sheetData>
  <mergeCells count="9">
    <mergeCell ref="A12:B12"/>
    <mergeCell ref="A13:B13"/>
    <mergeCell ref="A14:B14"/>
    <mergeCell ref="A6:B6"/>
    <mergeCell ref="A7:B7"/>
    <mergeCell ref="A8:B8"/>
    <mergeCell ref="A9:B9"/>
    <mergeCell ref="A10:B10"/>
    <mergeCell ref="A11:B11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  <dataValidation type="list" allowBlank="1" showInputMessage="1" showErrorMessage="1" sqref="C8">
      <formula1>$B$1048446:$B$1048450</formula1>
    </dataValidation>
  </dataValidations>
  <pageMargins left="0" right="0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N15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2020-12-16T08:50:29Z</cp:lastPrinted>
  <dcterms:created xsi:type="dcterms:W3CDTF">2011-12-27T13:20:18Z</dcterms:created>
  <dcterms:modified xsi:type="dcterms:W3CDTF">2020-12-16T08:52:07Z</dcterms:modified>
</cp:coreProperties>
</file>